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C:\Users\vaukstakojis\Desktop\Samatos\2024\08\A14 Vilnius–Utena ruožo nuo 28,40 iki 39,207 km\Konkursui\"/>
    </mc:Choice>
  </mc:AlternateContent>
  <xr:revisionPtr revIDLastSave="0" documentId="13_ncr:1_{971FD2E4-4D15-464E-A243-D90350E7A714}" xr6:coauthVersionLast="47" xr6:coauthVersionMax="47" xr10:uidLastSave="{00000000-0000-0000-0000-000000000000}"/>
  <bookViews>
    <workbookView xWindow="28680" yWindow="-120" windowWidth="29040" windowHeight="15720" tabRatio="944" xr2:uid="{00000000-000D-0000-FFFF-FFFF00000000}"/>
  </bookViews>
  <sheets>
    <sheet name="santrauka" sheetId="2" r:id="rId1"/>
    <sheet name="S_1.1" sheetId="3" r:id="rId2"/>
    <sheet name="S_1.2" sheetId="4" r:id="rId3"/>
    <sheet name="S_1.2.1" sheetId="13" r:id="rId4"/>
    <sheet name="S_1.3" sheetId="5" r:id="rId5"/>
    <sheet name="S_1.3.1" sheetId="14" r:id="rId6"/>
    <sheet name="S_1.4" sheetId="6" r:id="rId7"/>
    <sheet name="S_1.5" sheetId="7" r:id="rId8"/>
    <sheet name="S_1.5.1" sheetId="15" r:id="rId9"/>
    <sheet name="S_1.6" sheetId="8" r:id="rId10"/>
    <sheet name="S_1.6.1" sheetId="16" r:id="rId11"/>
    <sheet name="S_1.7" sheetId="9" r:id="rId12"/>
    <sheet name="S_1.7.1" sheetId="17" r:id="rId13"/>
    <sheet name="S_1.8" sheetId="10" r:id="rId14"/>
    <sheet name="S_1.8.1" sheetId="18" r:id="rId15"/>
    <sheet name="S_2812 K_1.9" sheetId="11" r:id="rId16"/>
    <sheet name="S_2812 D_1.10" sheetId="12" r:id="rId17"/>
    <sheet name="MS_2.1" sheetId="19" r:id="rId18"/>
    <sheet name="SK_3.1" sheetId="20" r:id="rId19"/>
    <sheet name="SK_3.2" sheetId="21" r:id="rId20"/>
    <sheet name="E01_4.1" sheetId="22" r:id="rId21"/>
  </sheets>
  <definedNames>
    <definedName name="_GoBack" localSheetId="20">'E01_4.1'!#REF!</definedName>
    <definedName name="_GoBack" localSheetId="17">'MS_2.1'!#REF!</definedName>
    <definedName name="_GoBack" localSheetId="18">'SK_3.1'!#REF!</definedName>
    <definedName name="_GoBack" localSheetId="19">'SK_3.2'!#REF!</definedName>
    <definedName name="_xlnm.Print_Area" localSheetId="20">'E01_4.1'!$A$1:$E$45</definedName>
    <definedName name="_xlnm.Print_Area" localSheetId="17">'MS_2.1'!$A$1:$E$73</definedName>
    <definedName name="_xlnm.Print_Area" localSheetId="1">'S_1.1'!$A$1:$E$66</definedName>
    <definedName name="_xlnm.Print_Area" localSheetId="2">'S_1.2'!$A$1:$E$132</definedName>
    <definedName name="_xlnm.Print_Area" localSheetId="3">'S_1.2.1'!$A$1:$E$41</definedName>
    <definedName name="_xlnm.Print_Area" localSheetId="4">'S_1.3'!$A$1:$E$145</definedName>
    <definedName name="_xlnm.Print_Area" localSheetId="5">'S_1.3.1'!$A$1:$E$40</definedName>
    <definedName name="_xlnm.Print_Area" localSheetId="6">'S_1.4'!$A$1:$E$155</definedName>
    <definedName name="_xlnm.Print_Area" localSheetId="7">'S_1.5'!$A$1:$E$125</definedName>
    <definedName name="_xlnm.Print_Area" localSheetId="8">'S_1.5.1'!$A$1:$E$26</definedName>
    <definedName name="_xlnm.Print_Area" localSheetId="9">'S_1.6'!$A$1:$E$131</definedName>
    <definedName name="_xlnm.Print_Area" localSheetId="10">'S_1.6.1'!$A$1:$E$30</definedName>
    <definedName name="_xlnm.Print_Area" localSheetId="11">'S_1.7'!$A$1:$E$176</definedName>
    <definedName name="_xlnm.Print_Area" localSheetId="12">'S_1.7.1'!$A$1:$E$28</definedName>
    <definedName name="_xlnm.Print_Area" localSheetId="13">'S_1.8'!$A$1:$E$171</definedName>
    <definedName name="_xlnm.Print_Area" localSheetId="14">'S_1.8.1'!$A$1:$E$38</definedName>
    <definedName name="_xlnm.Print_Area" localSheetId="16">'S_2812 D_1.10'!$A$1:$E$69</definedName>
    <definedName name="_xlnm.Print_Area" localSheetId="15">'S_2812 K_1.9'!$A$1:$E$70</definedName>
    <definedName name="_xlnm.Print_Area" localSheetId="18">'SK_3.1'!$A$1:$E$70</definedName>
    <definedName name="_xlnm.Print_Area" localSheetId="19">'SK_3.2'!$A$1:$E$70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5" i="18" l="1"/>
  <c r="G29" i="17"/>
  <c r="G31" i="16"/>
  <c r="G27" i="15"/>
  <c r="G41" i="14"/>
  <c r="G42" i="13"/>
  <c r="G113" i="4"/>
  <c r="G50" i="8"/>
  <c r="G50" i="7"/>
  <c r="G51" i="4"/>
  <c r="G70" i="21"/>
  <c r="G69" i="21"/>
  <c r="G68" i="21"/>
  <c r="G67" i="21"/>
  <c r="G66" i="21"/>
  <c r="G65" i="21"/>
  <c r="G64" i="21"/>
  <c r="G63" i="21"/>
  <c r="G62" i="21"/>
  <c r="G61" i="21"/>
  <c r="G60" i="21"/>
  <c r="G59" i="21"/>
  <c r="G58" i="21"/>
  <c r="G57" i="21"/>
  <c r="G56" i="21"/>
  <c r="G55" i="21"/>
  <c r="G54" i="21"/>
  <c r="G53" i="21"/>
  <c r="G52" i="21"/>
  <c r="G51" i="21"/>
  <c r="G50" i="21"/>
  <c r="G49" i="21"/>
  <c r="G48" i="21"/>
  <c r="G47" i="21"/>
  <c r="G46" i="21"/>
  <c r="G45" i="21"/>
  <c r="G44" i="21"/>
  <c r="G43" i="21"/>
  <c r="G42" i="21"/>
  <c r="G41" i="21"/>
  <c r="G40" i="21"/>
  <c r="G39" i="21"/>
  <c r="G38" i="21"/>
  <c r="G37" i="21"/>
  <c r="G36" i="21"/>
  <c r="G35" i="21"/>
  <c r="G34" i="21"/>
  <c r="G33" i="21"/>
  <c r="G32" i="21"/>
  <c r="G31" i="21"/>
  <c r="G30" i="21"/>
  <c r="G29" i="21"/>
  <c r="G28" i="21"/>
  <c r="G27" i="21"/>
  <c r="G26" i="21"/>
  <c r="G25" i="21"/>
  <c r="G24" i="21"/>
  <c r="G23" i="21"/>
  <c r="G22" i="21"/>
  <c r="G21" i="21"/>
  <c r="G20" i="21"/>
  <c r="G19" i="21"/>
  <c r="G18" i="21"/>
  <c r="G17" i="21"/>
  <c r="G16" i="21"/>
  <c r="G15" i="21"/>
  <c r="G14" i="21"/>
  <c r="G13" i="21"/>
  <c r="G12" i="21"/>
  <c r="G11" i="21"/>
  <c r="G10" i="21"/>
  <c r="G9" i="21"/>
  <c r="G8" i="21"/>
  <c r="G70" i="20"/>
  <c r="G69" i="20"/>
  <c r="G68" i="20"/>
  <c r="G67" i="20"/>
  <c r="G66" i="20"/>
  <c r="G65" i="20"/>
  <c r="G64" i="20"/>
  <c r="G63" i="20"/>
  <c r="G62" i="20"/>
  <c r="G61" i="20"/>
  <c r="G60" i="20"/>
  <c r="G59" i="20"/>
  <c r="G58" i="20"/>
  <c r="G57" i="20"/>
  <c r="G56" i="20"/>
  <c r="G55" i="20"/>
  <c r="G54" i="20"/>
  <c r="G53" i="20"/>
  <c r="G52" i="20"/>
  <c r="G51" i="20"/>
  <c r="G50" i="20"/>
  <c r="G49" i="20"/>
  <c r="G48" i="20"/>
  <c r="G47" i="20"/>
  <c r="G46" i="20"/>
  <c r="G45" i="20"/>
  <c r="G44" i="20"/>
  <c r="G43" i="20"/>
  <c r="G42" i="20"/>
  <c r="G41" i="20"/>
  <c r="G40" i="20"/>
  <c r="G39" i="20"/>
  <c r="G38" i="20"/>
  <c r="G37" i="20"/>
  <c r="G36" i="20"/>
  <c r="G35" i="20"/>
  <c r="G34" i="20"/>
  <c r="G33" i="20"/>
  <c r="G32" i="20"/>
  <c r="G31" i="20"/>
  <c r="G30" i="20"/>
  <c r="G29" i="20"/>
  <c r="G28" i="20"/>
  <c r="G27" i="20"/>
  <c r="G26" i="20"/>
  <c r="G25" i="20"/>
  <c r="G24" i="20"/>
  <c r="G23" i="20"/>
  <c r="G22" i="20"/>
  <c r="G21" i="20"/>
  <c r="G20" i="20"/>
  <c r="G19" i="20"/>
  <c r="G18" i="20"/>
  <c r="G17" i="20"/>
  <c r="G16" i="20"/>
  <c r="G15" i="20"/>
  <c r="G14" i="20"/>
  <c r="G13" i="20"/>
  <c r="G12" i="20"/>
  <c r="G11" i="20"/>
  <c r="G10" i="20"/>
  <c r="G9" i="20"/>
  <c r="G8" i="20"/>
  <c r="G73" i="19"/>
  <c r="G72" i="19"/>
  <c r="G71" i="19"/>
  <c r="G70" i="19"/>
  <c r="G69" i="19"/>
  <c r="G68" i="19"/>
  <c r="G67" i="19"/>
  <c r="G66" i="19"/>
  <c r="G65" i="19"/>
  <c r="G64" i="19"/>
  <c r="G63" i="19"/>
  <c r="G62" i="19"/>
  <c r="G61" i="19"/>
  <c r="G60" i="19"/>
  <c r="G59" i="19"/>
  <c r="G58" i="19"/>
  <c r="G57" i="19"/>
  <c r="G56" i="19"/>
  <c r="G55" i="19"/>
  <c r="G54" i="19"/>
  <c r="G53" i="19"/>
  <c r="G52" i="19"/>
  <c r="G51" i="19"/>
  <c r="G50" i="19"/>
  <c r="G49" i="19"/>
  <c r="G48" i="19"/>
  <c r="G47" i="19"/>
  <c r="G46" i="19"/>
  <c r="G45" i="19"/>
  <c r="G44" i="19"/>
  <c r="G43" i="19"/>
  <c r="G42" i="19"/>
  <c r="G41" i="19"/>
  <c r="G40" i="19"/>
  <c r="G39" i="19"/>
  <c r="G38" i="19"/>
  <c r="G37" i="19"/>
  <c r="G36" i="19"/>
  <c r="G35" i="19"/>
  <c r="G34" i="19"/>
  <c r="G33" i="19"/>
  <c r="G32" i="19"/>
  <c r="G31" i="19"/>
  <c r="G30" i="19"/>
  <c r="G29" i="19"/>
  <c r="G28" i="19"/>
  <c r="G27" i="19"/>
  <c r="G26" i="19"/>
  <c r="G25" i="19"/>
  <c r="G24" i="19"/>
  <c r="G23" i="19"/>
  <c r="G22" i="19"/>
  <c r="G21" i="19"/>
  <c r="G20" i="19"/>
  <c r="G19" i="19"/>
  <c r="G18" i="19"/>
  <c r="G17" i="19"/>
  <c r="G16" i="19"/>
  <c r="G15" i="19"/>
  <c r="G14" i="19"/>
  <c r="G13" i="19"/>
  <c r="G12" i="19"/>
  <c r="G11" i="19"/>
  <c r="G10" i="19"/>
  <c r="G9" i="19"/>
  <c r="G8" i="19"/>
  <c r="G24" i="13" l="1"/>
  <c r="G37" i="18"/>
  <c r="G31" i="18"/>
  <c r="G30" i="18"/>
  <c r="G24" i="18"/>
  <c r="G22" i="17"/>
  <c r="G23" i="16"/>
  <c r="G25" i="15"/>
  <c r="G19" i="15"/>
  <c r="G35" i="14"/>
  <c r="G34" i="14"/>
  <c r="G33" i="14"/>
  <c r="G32" i="14"/>
  <c r="G31" i="14"/>
  <c r="G25" i="14"/>
  <c r="G36" i="13"/>
  <c r="G35" i="13"/>
  <c r="G34" i="13"/>
  <c r="G33" i="13"/>
  <c r="G32" i="13"/>
  <c r="G31" i="13"/>
  <c r="G45" i="22" l="1"/>
  <c r="G44" i="22"/>
  <c r="G43" i="22"/>
  <c r="G42" i="22"/>
  <c r="G41" i="22"/>
  <c r="G40" i="22"/>
  <c r="G39" i="22"/>
  <c r="G38" i="22"/>
  <c r="G37" i="22"/>
  <c r="G36" i="22"/>
  <c r="G35" i="22"/>
  <c r="G34" i="22"/>
  <c r="G33" i="22"/>
  <c r="G32" i="22"/>
  <c r="G31" i="22"/>
  <c r="G30" i="22"/>
  <c r="G29" i="22"/>
  <c r="G28" i="22"/>
  <c r="G27" i="22"/>
  <c r="G26" i="22"/>
  <c r="G25" i="22"/>
  <c r="G24" i="22"/>
  <c r="G23" i="22"/>
  <c r="G22" i="22"/>
  <c r="G21" i="22"/>
  <c r="G20" i="22"/>
  <c r="G19" i="22"/>
  <c r="G18" i="22"/>
  <c r="G17" i="22"/>
  <c r="G16" i="22"/>
  <c r="G15" i="22"/>
  <c r="G14" i="22"/>
  <c r="G13" i="22"/>
  <c r="G12" i="22"/>
  <c r="G11" i="22"/>
  <c r="G10" i="22"/>
  <c r="G9" i="22"/>
  <c r="G8" i="22"/>
  <c r="G7" i="22"/>
  <c r="G6" i="22"/>
  <c r="G5" i="22"/>
  <c r="I45" i="22" l="1"/>
  <c r="G46" i="22"/>
  <c r="C23" i="2" s="1"/>
  <c r="I26" i="22"/>
  <c r="G7" i="21" l="1"/>
  <c r="G6" i="21"/>
  <c r="G5" i="21"/>
  <c r="G7" i="20"/>
  <c r="G6" i="20"/>
  <c r="G5" i="20"/>
  <c r="I70" i="21" l="1"/>
  <c r="I70" i="20"/>
  <c r="G71" i="21"/>
  <c r="C22" i="2" s="1"/>
  <c r="G71" i="20"/>
  <c r="C21" i="2" s="1"/>
  <c r="G7" i="19" l="1"/>
  <c r="G6" i="19"/>
  <c r="G5" i="19"/>
  <c r="G74" i="19" l="1"/>
  <c r="C20" i="2" s="1"/>
  <c r="I73" i="19"/>
  <c r="G38" i="18" l="1"/>
  <c r="G36" i="18"/>
  <c r="G34" i="18"/>
  <c r="G33" i="18"/>
  <c r="G32" i="18"/>
  <c r="G29" i="18"/>
  <c r="G28" i="18"/>
  <c r="G27" i="18"/>
  <c r="G26" i="18"/>
  <c r="G25" i="18"/>
  <c r="G23" i="18"/>
  <c r="G22" i="18"/>
  <c r="G21" i="18"/>
  <c r="G20" i="18"/>
  <c r="G19" i="18"/>
  <c r="G18" i="18"/>
  <c r="G17" i="18"/>
  <c r="G16" i="18"/>
  <c r="G15" i="18"/>
  <c r="G14" i="18"/>
  <c r="G13" i="18"/>
  <c r="G12" i="18"/>
  <c r="G11" i="18"/>
  <c r="G10" i="18"/>
  <c r="G9" i="18"/>
  <c r="G8" i="18"/>
  <c r="G7" i="18"/>
  <c r="G6" i="18"/>
  <c r="G5" i="18"/>
  <c r="G28" i="17"/>
  <c r="G27" i="17"/>
  <c r="G26" i="17"/>
  <c r="G25" i="17"/>
  <c r="G24" i="17"/>
  <c r="G23" i="17"/>
  <c r="G21" i="17"/>
  <c r="G20" i="17"/>
  <c r="G19" i="17"/>
  <c r="G18" i="17"/>
  <c r="G17" i="17"/>
  <c r="G16" i="17"/>
  <c r="G15" i="17"/>
  <c r="G14" i="17"/>
  <c r="G13" i="17"/>
  <c r="G12" i="17"/>
  <c r="G11" i="17"/>
  <c r="G10" i="17"/>
  <c r="G9" i="17"/>
  <c r="G8" i="17"/>
  <c r="G7" i="17"/>
  <c r="G6" i="17"/>
  <c r="G5" i="17"/>
  <c r="G30" i="16"/>
  <c r="G29" i="16"/>
  <c r="G28" i="16"/>
  <c r="G27" i="16"/>
  <c r="G26" i="16"/>
  <c r="G25" i="16"/>
  <c r="G24" i="16"/>
  <c r="G22" i="16"/>
  <c r="G21" i="16"/>
  <c r="G20" i="16"/>
  <c r="G19" i="16"/>
  <c r="G18" i="16"/>
  <c r="G17" i="16"/>
  <c r="G16" i="16"/>
  <c r="G15" i="16"/>
  <c r="G14" i="16"/>
  <c r="G13" i="16"/>
  <c r="G12" i="16"/>
  <c r="G11" i="16"/>
  <c r="G10" i="16"/>
  <c r="G9" i="16"/>
  <c r="G8" i="16"/>
  <c r="G7" i="16"/>
  <c r="G6" i="16"/>
  <c r="G5" i="16"/>
  <c r="G26" i="15"/>
  <c r="G24" i="15"/>
  <c r="G23" i="15"/>
  <c r="G22" i="15"/>
  <c r="G21" i="15"/>
  <c r="G20" i="15"/>
  <c r="G18" i="15"/>
  <c r="G17" i="15"/>
  <c r="G16" i="15"/>
  <c r="G15" i="15"/>
  <c r="G14" i="15"/>
  <c r="G13" i="15"/>
  <c r="G12" i="15"/>
  <c r="G11" i="15"/>
  <c r="G10" i="15"/>
  <c r="G9" i="15"/>
  <c r="G8" i="15"/>
  <c r="G7" i="15"/>
  <c r="G6" i="15"/>
  <c r="G5" i="15"/>
  <c r="G40" i="14"/>
  <c r="G39" i="14"/>
  <c r="G38" i="14"/>
  <c r="G37" i="14"/>
  <c r="G36" i="14"/>
  <c r="G30" i="14"/>
  <c r="G29" i="14"/>
  <c r="G28" i="14"/>
  <c r="G27" i="14"/>
  <c r="G26" i="14"/>
  <c r="G24" i="14"/>
  <c r="G23" i="14"/>
  <c r="G22" i="14"/>
  <c r="G21" i="14"/>
  <c r="G20" i="14"/>
  <c r="G19" i="14"/>
  <c r="G18" i="14"/>
  <c r="G17" i="14"/>
  <c r="G16" i="14"/>
  <c r="G15" i="14"/>
  <c r="G14" i="14"/>
  <c r="G13" i="14"/>
  <c r="G12" i="14"/>
  <c r="G11" i="14"/>
  <c r="G10" i="14"/>
  <c r="G9" i="14"/>
  <c r="G8" i="14"/>
  <c r="G7" i="14"/>
  <c r="G6" i="14"/>
  <c r="G5" i="14"/>
  <c r="G41" i="13"/>
  <c r="G40" i="13"/>
  <c r="G39" i="13"/>
  <c r="G38" i="13"/>
  <c r="G37" i="13"/>
  <c r="G30" i="13"/>
  <c r="G29" i="13"/>
  <c r="G28" i="13"/>
  <c r="G27" i="13"/>
  <c r="G26" i="13"/>
  <c r="G25" i="13"/>
  <c r="G23" i="13"/>
  <c r="G22" i="13"/>
  <c r="G21" i="13"/>
  <c r="G20" i="13"/>
  <c r="G19" i="13"/>
  <c r="G18" i="13"/>
  <c r="G17" i="13"/>
  <c r="G16" i="13"/>
  <c r="G15" i="13"/>
  <c r="G14" i="13"/>
  <c r="G13" i="13"/>
  <c r="G12" i="13"/>
  <c r="G11" i="13"/>
  <c r="G10" i="13"/>
  <c r="G9" i="13"/>
  <c r="G8" i="13"/>
  <c r="G7" i="13"/>
  <c r="G6" i="13"/>
  <c r="G5" i="13"/>
  <c r="I42" i="13" l="1"/>
  <c r="G43" i="13"/>
  <c r="C6" i="2" s="1"/>
  <c r="I35" i="18"/>
  <c r="I29" i="17"/>
  <c r="G30" i="17"/>
  <c r="C15" i="2" s="1"/>
  <c r="I41" i="14"/>
  <c r="G42" i="14"/>
  <c r="C8" i="2" s="1"/>
  <c r="I31" i="16"/>
  <c r="G32" i="16"/>
  <c r="C13" i="2" s="1"/>
  <c r="I27" i="15"/>
  <c r="G28" i="15"/>
  <c r="C11" i="2" s="1"/>
  <c r="I38" i="18"/>
  <c r="G39" i="18"/>
  <c r="C17" i="2" s="1"/>
  <c r="G68" i="12" l="1"/>
  <c r="I68" i="12" s="1"/>
  <c r="G67" i="12"/>
  <c r="G66" i="12"/>
  <c r="G65" i="12"/>
  <c r="G64" i="12"/>
  <c r="G63" i="12"/>
  <c r="G62" i="12"/>
  <c r="G61" i="12"/>
  <c r="G60" i="12"/>
  <c r="I60" i="12" s="1"/>
  <c r="G59" i="12"/>
  <c r="G58" i="12"/>
  <c r="G57" i="12"/>
  <c r="G56" i="12"/>
  <c r="G55" i="12"/>
  <c r="G54" i="12"/>
  <c r="G53" i="12"/>
  <c r="G52" i="12"/>
  <c r="G51" i="12"/>
  <c r="G50" i="12"/>
  <c r="G49" i="12"/>
  <c r="G48" i="12"/>
  <c r="G47" i="12"/>
  <c r="G46" i="12"/>
  <c r="G45" i="12"/>
  <c r="G44" i="12"/>
  <c r="G43" i="12"/>
  <c r="G42" i="12"/>
  <c r="G41" i="12"/>
  <c r="G40" i="12"/>
  <c r="G39" i="12"/>
  <c r="G38" i="12"/>
  <c r="G37" i="12"/>
  <c r="G36" i="12"/>
  <c r="G35" i="12"/>
  <c r="G34" i="12"/>
  <c r="G33" i="12"/>
  <c r="G32" i="12"/>
  <c r="G31" i="12"/>
  <c r="G30" i="12"/>
  <c r="G29" i="12"/>
  <c r="G28" i="12"/>
  <c r="G27" i="12"/>
  <c r="G26" i="12"/>
  <c r="G25" i="12"/>
  <c r="G24" i="12"/>
  <c r="G23" i="12"/>
  <c r="G22" i="12"/>
  <c r="G21" i="12"/>
  <c r="G20" i="12"/>
  <c r="G19" i="12"/>
  <c r="G18" i="12"/>
  <c r="G17" i="12"/>
  <c r="G16" i="12"/>
  <c r="G15" i="12"/>
  <c r="G14" i="12"/>
  <c r="G13" i="12"/>
  <c r="G12" i="12"/>
  <c r="G11" i="12"/>
  <c r="G10" i="12"/>
  <c r="G9" i="12"/>
  <c r="G8" i="12"/>
  <c r="G7" i="12"/>
  <c r="G6" i="12"/>
  <c r="G5" i="12"/>
  <c r="G69" i="11"/>
  <c r="I69" i="11" s="1"/>
  <c r="G68" i="11"/>
  <c r="G67" i="11"/>
  <c r="G66" i="11"/>
  <c r="G65" i="11"/>
  <c r="G64" i="11"/>
  <c r="G63" i="11"/>
  <c r="G62" i="11"/>
  <c r="G61" i="11"/>
  <c r="I61" i="11" s="1"/>
  <c r="G60" i="11"/>
  <c r="G59" i="11"/>
  <c r="G58" i="11"/>
  <c r="G57" i="11"/>
  <c r="G56" i="11"/>
  <c r="G55" i="11"/>
  <c r="G54" i="11"/>
  <c r="G53" i="11"/>
  <c r="G52" i="11"/>
  <c r="G51" i="11"/>
  <c r="G50" i="11"/>
  <c r="G49" i="11"/>
  <c r="G48" i="11"/>
  <c r="G47" i="11"/>
  <c r="G46" i="11"/>
  <c r="G45" i="11"/>
  <c r="G44" i="11"/>
  <c r="G43" i="11"/>
  <c r="G42" i="11"/>
  <c r="G41" i="11"/>
  <c r="G40" i="11"/>
  <c r="G39" i="11"/>
  <c r="G38" i="11"/>
  <c r="G37" i="11"/>
  <c r="G36" i="11"/>
  <c r="G35" i="11"/>
  <c r="G34" i="11"/>
  <c r="G33" i="11"/>
  <c r="G32" i="11"/>
  <c r="G31" i="11"/>
  <c r="G30" i="11"/>
  <c r="G29" i="11"/>
  <c r="G28" i="11"/>
  <c r="G27" i="11"/>
  <c r="G26" i="11"/>
  <c r="G25" i="11"/>
  <c r="G24" i="11"/>
  <c r="G23" i="11"/>
  <c r="G22" i="11"/>
  <c r="G21" i="11"/>
  <c r="G20" i="11"/>
  <c r="G19" i="11"/>
  <c r="G18" i="11"/>
  <c r="G17" i="11"/>
  <c r="G16" i="11"/>
  <c r="G15" i="11"/>
  <c r="G14" i="11"/>
  <c r="G13" i="11"/>
  <c r="G12" i="11"/>
  <c r="G11" i="11"/>
  <c r="G10" i="11"/>
  <c r="G9" i="11"/>
  <c r="G8" i="11"/>
  <c r="G7" i="11"/>
  <c r="G6" i="11"/>
  <c r="G5" i="11"/>
  <c r="G170" i="10"/>
  <c r="G169" i="10"/>
  <c r="G168" i="10"/>
  <c r="G167" i="10"/>
  <c r="G166" i="10"/>
  <c r="G165" i="10"/>
  <c r="G164" i="10"/>
  <c r="G163" i="10"/>
  <c r="G162" i="10"/>
  <c r="G161" i="10"/>
  <c r="G160" i="10"/>
  <c r="G159" i="10"/>
  <c r="G158" i="10"/>
  <c r="G157" i="10"/>
  <c r="G156" i="10"/>
  <c r="G155" i="10"/>
  <c r="G154" i="10"/>
  <c r="G153" i="10"/>
  <c r="G152" i="10"/>
  <c r="G151" i="10"/>
  <c r="G150" i="10"/>
  <c r="G149" i="10"/>
  <c r="G148" i="10"/>
  <c r="G147" i="10"/>
  <c r="G146" i="10"/>
  <c r="G145" i="10"/>
  <c r="G144" i="10"/>
  <c r="G143" i="10"/>
  <c r="G142" i="10"/>
  <c r="G141" i="10"/>
  <c r="G140" i="10"/>
  <c r="G139" i="10"/>
  <c r="G138" i="10"/>
  <c r="G137" i="10"/>
  <c r="G136" i="10"/>
  <c r="G135" i="10"/>
  <c r="G134" i="10"/>
  <c r="G133" i="10"/>
  <c r="G132" i="10"/>
  <c r="G131" i="10"/>
  <c r="G130" i="10"/>
  <c r="G129" i="10"/>
  <c r="G128" i="10"/>
  <c r="G127" i="10"/>
  <c r="G126" i="10"/>
  <c r="G125" i="10"/>
  <c r="G124" i="10"/>
  <c r="G123" i="10"/>
  <c r="G122" i="10"/>
  <c r="G121" i="10"/>
  <c r="G120" i="10"/>
  <c r="G119" i="10"/>
  <c r="G118" i="10"/>
  <c r="G117" i="10"/>
  <c r="G116" i="10"/>
  <c r="G115" i="10"/>
  <c r="G114" i="10"/>
  <c r="G113" i="10"/>
  <c r="G112" i="10"/>
  <c r="G111" i="10"/>
  <c r="G110" i="10"/>
  <c r="G109" i="10"/>
  <c r="G108" i="10"/>
  <c r="G107" i="10"/>
  <c r="G106" i="10"/>
  <c r="G105" i="10"/>
  <c r="G104" i="10"/>
  <c r="G103" i="10"/>
  <c r="G102" i="10"/>
  <c r="G101" i="10"/>
  <c r="G100" i="10"/>
  <c r="G99" i="10"/>
  <c r="G98" i="10"/>
  <c r="G97" i="10"/>
  <c r="G96" i="10"/>
  <c r="G95" i="10"/>
  <c r="G94" i="10"/>
  <c r="G93" i="10"/>
  <c r="G92" i="10"/>
  <c r="G91" i="10"/>
  <c r="G90" i="10"/>
  <c r="G89" i="10"/>
  <c r="G88" i="10"/>
  <c r="G87" i="10"/>
  <c r="G86" i="10"/>
  <c r="G85" i="10"/>
  <c r="G84" i="10"/>
  <c r="G83" i="10"/>
  <c r="G82" i="10"/>
  <c r="G81" i="10"/>
  <c r="G80" i="10"/>
  <c r="G79" i="10"/>
  <c r="G78" i="10"/>
  <c r="G77" i="10"/>
  <c r="G76" i="10"/>
  <c r="G75" i="10"/>
  <c r="G74" i="10"/>
  <c r="G73" i="10"/>
  <c r="G72" i="10"/>
  <c r="G71" i="10"/>
  <c r="G70" i="10"/>
  <c r="G69" i="10"/>
  <c r="G68" i="10"/>
  <c r="G67" i="10"/>
  <c r="G66" i="10"/>
  <c r="G65" i="10"/>
  <c r="G64" i="10"/>
  <c r="G63" i="10"/>
  <c r="G62" i="10"/>
  <c r="G61" i="10"/>
  <c r="G60" i="10"/>
  <c r="G59" i="10"/>
  <c r="G58" i="10"/>
  <c r="G57" i="10"/>
  <c r="G56" i="10"/>
  <c r="G55" i="10"/>
  <c r="G54" i="10"/>
  <c r="G53" i="10"/>
  <c r="G52" i="10"/>
  <c r="G51" i="10"/>
  <c r="G50" i="10"/>
  <c r="G49" i="10"/>
  <c r="G48" i="10"/>
  <c r="G47" i="10"/>
  <c r="G46" i="10"/>
  <c r="G45" i="10"/>
  <c r="G44" i="10"/>
  <c r="G43" i="10"/>
  <c r="G42" i="10"/>
  <c r="G41" i="10"/>
  <c r="G40" i="10"/>
  <c r="G39" i="10"/>
  <c r="G38" i="10"/>
  <c r="G37" i="10"/>
  <c r="G36" i="10"/>
  <c r="G35" i="10"/>
  <c r="G34" i="10"/>
  <c r="G33" i="10"/>
  <c r="G32" i="10"/>
  <c r="G31" i="10"/>
  <c r="G30" i="10"/>
  <c r="G29" i="10"/>
  <c r="G28" i="10"/>
  <c r="G27" i="10"/>
  <c r="G26" i="10"/>
  <c r="G25" i="10"/>
  <c r="G24" i="10"/>
  <c r="G23" i="10"/>
  <c r="G22" i="10"/>
  <c r="G21" i="10"/>
  <c r="G20" i="10"/>
  <c r="G19" i="10"/>
  <c r="G18" i="10"/>
  <c r="G17" i="10"/>
  <c r="G16" i="10"/>
  <c r="G15" i="10"/>
  <c r="G14" i="10"/>
  <c r="G13" i="10"/>
  <c r="G12" i="10"/>
  <c r="G11" i="10"/>
  <c r="G10" i="10"/>
  <c r="G9" i="10"/>
  <c r="G8" i="10"/>
  <c r="G7" i="10"/>
  <c r="G6" i="10"/>
  <c r="G5" i="10"/>
  <c r="G175" i="9"/>
  <c r="G174" i="9"/>
  <c r="G173" i="9"/>
  <c r="G172" i="9"/>
  <c r="G171" i="9"/>
  <c r="G170" i="9"/>
  <c r="G169" i="9"/>
  <c r="G168" i="9"/>
  <c r="G167" i="9"/>
  <c r="G166" i="9"/>
  <c r="G165" i="9"/>
  <c r="G164" i="9"/>
  <c r="G163" i="9"/>
  <c r="G162" i="9"/>
  <c r="G161" i="9"/>
  <c r="G160" i="9"/>
  <c r="G159" i="9"/>
  <c r="G158" i="9"/>
  <c r="G157" i="9"/>
  <c r="G156" i="9"/>
  <c r="G155" i="9"/>
  <c r="G154" i="9"/>
  <c r="G153" i="9"/>
  <c r="G152" i="9"/>
  <c r="G151" i="9"/>
  <c r="G150" i="9"/>
  <c r="G149" i="9"/>
  <c r="G148" i="9"/>
  <c r="G147" i="9"/>
  <c r="G146" i="9"/>
  <c r="G145" i="9"/>
  <c r="G144" i="9"/>
  <c r="G143" i="9"/>
  <c r="G142" i="9"/>
  <c r="G141" i="9"/>
  <c r="G140" i="9"/>
  <c r="G139" i="9"/>
  <c r="G138" i="9"/>
  <c r="G137" i="9"/>
  <c r="G136" i="9"/>
  <c r="G135" i="9"/>
  <c r="G134" i="9"/>
  <c r="G133" i="9"/>
  <c r="G132" i="9"/>
  <c r="G131" i="9"/>
  <c r="G130" i="9"/>
  <c r="G129" i="9"/>
  <c r="G128" i="9"/>
  <c r="G127" i="9"/>
  <c r="G126" i="9"/>
  <c r="G125" i="9"/>
  <c r="G124" i="9"/>
  <c r="G123" i="9"/>
  <c r="G122" i="9"/>
  <c r="G121" i="9"/>
  <c r="G120" i="9"/>
  <c r="G119" i="9"/>
  <c r="G118" i="9"/>
  <c r="G117" i="9"/>
  <c r="G116" i="9"/>
  <c r="G115" i="9"/>
  <c r="G114" i="9"/>
  <c r="G113" i="9"/>
  <c r="G112" i="9"/>
  <c r="G111" i="9"/>
  <c r="G110" i="9"/>
  <c r="G109" i="9"/>
  <c r="G108" i="9"/>
  <c r="G107" i="9"/>
  <c r="G106" i="9"/>
  <c r="G105" i="9"/>
  <c r="G104" i="9"/>
  <c r="G103" i="9"/>
  <c r="G102" i="9"/>
  <c r="G101" i="9"/>
  <c r="G100" i="9"/>
  <c r="G99" i="9"/>
  <c r="G98" i="9"/>
  <c r="G97" i="9"/>
  <c r="G96" i="9"/>
  <c r="G95" i="9"/>
  <c r="G94" i="9"/>
  <c r="G93" i="9"/>
  <c r="G92" i="9"/>
  <c r="G91" i="9"/>
  <c r="G90" i="9"/>
  <c r="G89" i="9"/>
  <c r="G88" i="9"/>
  <c r="G87" i="9"/>
  <c r="G86" i="9"/>
  <c r="G85" i="9"/>
  <c r="G84" i="9"/>
  <c r="G83" i="9"/>
  <c r="G82" i="9"/>
  <c r="G81" i="9"/>
  <c r="G80" i="9"/>
  <c r="G79" i="9"/>
  <c r="G78" i="9"/>
  <c r="G77" i="9"/>
  <c r="G76" i="9"/>
  <c r="G75" i="9"/>
  <c r="G74" i="9"/>
  <c r="G73" i="9"/>
  <c r="G72" i="9"/>
  <c r="G71" i="9"/>
  <c r="G70" i="9"/>
  <c r="G69" i="9"/>
  <c r="G68" i="9"/>
  <c r="G67" i="9"/>
  <c r="G66" i="9"/>
  <c r="G65" i="9"/>
  <c r="G64" i="9"/>
  <c r="G63" i="9"/>
  <c r="G62" i="9"/>
  <c r="G61" i="9"/>
  <c r="G60" i="9"/>
  <c r="G59" i="9"/>
  <c r="G58" i="9"/>
  <c r="G57" i="9"/>
  <c r="G56" i="9"/>
  <c r="G55" i="9"/>
  <c r="G54" i="9"/>
  <c r="G53" i="9"/>
  <c r="G52" i="9"/>
  <c r="G51" i="9"/>
  <c r="G50" i="9"/>
  <c r="G49" i="9"/>
  <c r="G48" i="9"/>
  <c r="G47" i="9"/>
  <c r="G46" i="9"/>
  <c r="G45" i="9"/>
  <c r="G44" i="9"/>
  <c r="G43" i="9"/>
  <c r="G42" i="9"/>
  <c r="G41" i="9"/>
  <c r="G40" i="9"/>
  <c r="G39" i="9"/>
  <c r="G38" i="9"/>
  <c r="G37" i="9"/>
  <c r="G36" i="9"/>
  <c r="G35" i="9"/>
  <c r="G34" i="9"/>
  <c r="G33" i="9"/>
  <c r="G32" i="9"/>
  <c r="G31" i="9"/>
  <c r="G30" i="9"/>
  <c r="G29" i="9"/>
  <c r="G28" i="9"/>
  <c r="G27" i="9"/>
  <c r="G26" i="9"/>
  <c r="G25" i="9"/>
  <c r="G24" i="9"/>
  <c r="G23" i="9"/>
  <c r="G22" i="9"/>
  <c r="G21" i="9"/>
  <c r="G20" i="9"/>
  <c r="G19" i="9"/>
  <c r="G18" i="9"/>
  <c r="G17" i="9"/>
  <c r="G16" i="9"/>
  <c r="G15" i="9"/>
  <c r="G14" i="9"/>
  <c r="G13" i="9"/>
  <c r="G12" i="9"/>
  <c r="G11" i="9"/>
  <c r="G10" i="9"/>
  <c r="G9" i="9"/>
  <c r="G8" i="9"/>
  <c r="G7" i="9"/>
  <c r="G6" i="9"/>
  <c r="G5" i="9"/>
  <c r="G130" i="8"/>
  <c r="G129" i="8"/>
  <c r="G128" i="8"/>
  <c r="G127" i="8"/>
  <c r="G126" i="8"/>
  <c r="G125" i="8"/>
  <c r="G124" i="8"/>
  <c r="G123" i="8"/>
  <c r="G122" i="8"/>
  <c r="G121" i="8"/>
  <c r="G120" i="8"/>
  <c r="G119" i="8"/>
  <c r="G118" i="8"/>
  <c r="G117" i="8"/>
  <c r="G116" i="8"/>
  <c r="G115" i="8"/>
  <c r="G114" i="8"/>
  <c r="G113" i="8"/>
  <c r="G112" i="8"/>
  <c r="G111" i="8"/>
  <c r="G110" i="8"/>
  <c r="G109" i="8"/>
  <c r="G108" i="8"/>
  <c r="G107" i="8"/>
  <c r="G106" i="8"/>
  <c r="G105" i="8"/>
  <c r="G104" i="8"/>
  <c r="G103" i="8"/>
  <c r="G102" i="8"/>
  <c r="G101" i="8"/>
  <c r="G100" i="8"/>
  <c r="G99" i="8"/>
  <c r="G98" i="8"/>
  <c r="G97" i="8"/>
  <c r="G96" i="8"/>
  <c r="G95" i="8"/>
  <c r="G94" i="8"/>
  <c r="G93" i="8"/>
  <c r="G92" i="8"/>
  <c r="G91" i="8"/>
  <c r="G90" i="8"/>
  <c r="G89" i="8"/>
  <c r="G88" i="8"/>
  <c r="G87" i="8"/>
  <c r="G86" i="8"/>
  <c r="G85" i="8"/>
  <c r="G84" i="8"/>
  <c r="G83" i="8"/>
  <c r="G82" i="8"/>
  <c r="G81" i="8"/>
  <c r="G80" i="8"/>
  <c r="G79" i="8"/>
  <c r="G78" i="8"/>
  <c r="G77" i="8"/>
  <c r="G76" i="8"/>
  <c r="G75" i="8"/>
  <c r="G74" i="8"/>
  <c r="G73" i="8"/>
  <c r="G72" i="8"/>
  <c r="G71" i="8"/>
  <c r="G70" i="8"/>
  <c r="G69" i="8"/>
  <c r="G68" i="8"/>
  <c r="G67" i="8"/>
  <c r="G66" i="8"/>
  <c r="G65" i="8"/>
  <c r="G64" i="8"/>
  <c r="G63" i="8"/>
  <c r="G62" i="8"/>
  <c r="G61" i="8"/>
  <c r="G60" i="8"/>
  <c r="G59" i="8"/>
  <c r="G58" i="8"/>
  <c r="G57" i="8"/>
  <c r="G56" i="8"/>
  <c r="G55" i="8"/>
  <c r="G54" i="8"/>
  <c r="G53" i="8"/>
  <c r="G52" i="8"/>
  <c r="G51" i="8"/>
  <c r="G49" i="8"/>
  <c r="G48" i="8"/>
  <c r="G47" i="8"/>
  <c r="G46" i="8"/>
  <c r="G45" i="8"/>
  <c r="G44" i="8"/>
  <c r="G43" i="8"/>
  <c r="G42" i="8"/>
  <c r="G41" i="8"/>
  <c r="G40" i="8"/>
  <c r="G39" i="8"/>
  <c r="G38" i="8"/>
  <c r="G37" i="8"/>
  <c r="G36" i="8"/>
  <c r="G35" i="8"/>
  <c r="G34" i="8"/>
  <c r="G33" i="8"/>
  <c r="G32" i="8"/>
  <c r="G31" i="8"/>
  <c r="G30" i="8"/>
  <c r="G29" i="8"/>
  <c r="G28" i="8"/>
  <c r="G27" i="8"/>
  <c r="G26" i="8"/>
  <c r="G25" i="8"/>
  <c r="G24" i="8"/>
  <c r="G23" i="8"/>
  <c r="G22" i="8"/>
  <c r="G21" i="8"/>
  <c r="G20" i="8"/>
  <c r="G19" i="8"/>
  <c r="G18" i="8"/>
  <c r="G17" i="8"/>
  <c r="G16" i="8"/>
  <c r="G15" i="8"/>
  <c r="G14" i="8"/>
  <c r="G13" i="8"/>
  <c r="G12" i="8"/>
  <c r="G11" i="8"/>
  <c r="G10" i="8"/>
  <c r="G9" i="8"/>
  <c r="G8" i="8"/>
  <c r="G7" i="8"/>
  <c r="G6" i="8"/>
  <c r="G5" i="8"/>
  <c r="G124" i="7"/>
  <c r="I124" i="7" s="1"/>
  <c r="G123" i="7"/>
  <c r="G122" i="7"/>
  <c r="G121" i="7"/>
  <c r="G120" i="7"/>
  <c r="G119" i="7"/>
  <c r="G118" i="7"/>
  <c r="G117" i="7"/>
  <c r="G116" i="7"/>
  <c r="G115" i="7"/>
  <c r="G114" i="7"/>
  <c r="G113" i="7"/>
  <c r="G112" i="7"/>
  <c r="G111" i="7"/>
  <c r="G110" i="7"/>
  <c r="G109" i="7"/>
  <c r="G108" i="7"/>
  <c r="G107" i="7"/>
  <c r="G106" i="7"/>
  <c r="G105" i="7"/>
  <c r="G104" i="7"/>
  <c r="G103" i="7"/>
  <c r="G102" i="7"/>
  <c r="G101" i="7"/>
  <c r="G100" i="7"/>
  <c r="G99" i="7"/>
  <c r="G98" i="7"/>
  <c r="G97" i="7"/>
  <c r="G96" i="7"/>
  <c r="G95" i="7"/>
  <c r="G94" i="7"/>
  <c r="G93" i="7"/>
  <c r="G92" i="7"/>
  <c r="G91" i="7"/>
  <c r="G90" i="7"/>
  <c r="G89" i="7"/>
  <c r="G88" i="7"/>
  <c r="G87" i="7"/>
  <c r="G86" i="7"/>
  <c r="G85" i="7"/>
  <c r="G84" i="7"/>
  <c r="G83" i="7"/>
  <c r="G82" i="7"/>
  <c r="G81" i="7"/>
  <c r="G80" i="7"/>
  <c r="G79" i="7"/>
  <c r="G78" i="7"/>
  <c r="G77" i="7"/>
  <c r="G76" i="7"/>
  <c r="G75" i="7"/>
  <c r="G74" i="7"/>
  <c r="G73" i="7"/>
  <c r="G72" i="7"/>
  <c r="G71" i="7"/>
  <c r="G70" i="7"/>
  <c r="G69" i="7"/>
  <c r="G68" i="7"/>
  <c r="G67" i="7"/>
  <c r="G66" i="7"/>
  <c r="G65" i="7"/>
  <c r="G64" i="7"/>
  <c r="G63" i="7"/>
  <c r="G62" i="7"/>
  <c r="G61" i="7"/>
  <c r="G60" i="7"/>
  <c r="G59" i="7"/>
  <c r="G58" i="7"/>
  <c r="G57" i="7"/>
  <c r="G56" i="7"/>
  <c r="G55" i="7"/>
  <c r="G54" i="7"/>
  <c r="G53" i="7"/>
  <c r="G52" i="7"/>
  <c r="G51" i="7"/>
  <c r="G49" i="7"/>
  <c r="G48" i="7"/>
  <c r="G47" i="7"/>
  <c r="G46" i="7"/>
  <c r="G45" i="7"/>
  <c r="G44" i="7"/>
  <c r="G43" i="7"/>
  <c r="G42" i="7"/>
  <c r="G41" i="7"/>
  <c r="G40" i="7"/>
  <c r="G39" i="7"/>
  <c r="G38" i="7"/>
  <c r="G37" i="7"/>
  <c r="G36" i="7"/>
  <c r="G35" i="7"/>
  <c r="G34" i="7"/>
  <c r="G33" i="7"/>
  <c r="G32" i="7"/>
  <c r="G31" i="7"/>
  <c r="G30" i="7"/>
  <c r="G29" i="7"/>
  <c r="G28" i="7"/>
  <c r="G27" i="7"/>
  <c r="G26" i="7"/>
  <c r="G25" i="7"/>
  <c r="G24" i="7"/>
  <c r="G23" i="7"/>
  <c r="G22" i="7"/>
  <c r="G21" i="7"/>
  <c r="G20" i="7"/>
  <c r="G19" i="7"/>
  <c r="G18" i="7"/>
  <c r="G17" i="7"/>
  <c r="G16" i="7"/>
  <c r="G15" i="7"/>
  <c r="G14" i="7"/>
  <c r="G13" i="7"/>
  <c r="G12" i="7"/>
  <c r="G11" i="7"/>
  <c r="G10" i="7"/>
  <c r="G9" i="7"/>
  <c r="G8" i="7"/>
  <c r="G7" i="7"/>
  <c r="G6" i="7"/>
  <c r="G5" i="7"/>
  <c r="G154" i="6"/>
  <c r="G153" i="6"/>
  <c r="G152" i="6"/>
  <c r="G151" i="6"/>
  <c r="G150" i="6"/>
  <c r="G149" i="6"/>
  <c r="G148" i="6"/>
  <c r="G147" i="6"/>
  <c r="G146" i="6"/>
  <c r="G145" i="6"/>
  <c r="G144" i="6"/>
  <c r="G143" i="6"/>
  <c r="G142" i="6"/>
  <c r="G141" i="6"/>
  <c r="G140" i="6"/>
  <c r="G139" i="6"/>
  <c r="G138" i="6"/>
  <c r="G137" i="6"/>
  <c r="G136" i="6"/>
  <c r="G135" i="6"/>
  <c r="G134" i="6"/>
  <c r="G133" i="6"/>
  <c r="G132" i="6"/>
  <c r="G131" i="6"/>
  <c r="G130" i="6"/>
  <c r="G129" i="6"/>
  <c r="G128" i="6"/>
  <c r="G127" i="6"/>
  <c r="G126" i="6"/>
  <c r="G125" i="6"/>
  <c r="G124" i="6"/>
  <c r="G123" i="6"/>
  <c r="G122" i="6"/>
  <c r="G121" i="6"/>
  <c r="G120" i="6"/>
  <c r="G119" i="6"/>
  <c r="G118" i="6"/>
  <c r="G117" i="6"/>
  <c r="G116" i="6"/>
  <c r="G115" i="6"/>
  <c r="G114" i="6"/>
  <c r="G113" i="6"/>
  <c r="G112" i="6"/>
  <c r="G111" i="6"/>
  <c r="G110" i="6"/>
  <c r="G109" i="6"/>
  <c r="G108" i="6"/>
  <c r="G107" i="6"/>
  <c r="G106" i="6"/>
  <c r="G105" i="6"/>
  <c r="G104" i="6"/>
  <c r="G103" i="6"/>
  <c r="G102" i="6"/>
  <c r="G101" i="6"/>
  <c r="G100" i="6"/>
  <c r="G99" i="6"/>
  <c r="G98" i="6"/>
  <c r="G97" i="6"/>
  <c r="G96" i="6"/>
  <c r="G95" i="6"/>
  <c r="G94" i="6"/>
  <c r="G93" i="6"/>
  <c r="G92" i="6"/>
  <c r="G91" i="6"/>
  <c r="G90" i="6"/>
  <c r="G89" i="6"/>
  <c r="G88" i="6"/>
  <c r="G87" i="6"/>
  <c r="G86" i="6"/>
  <c r="G85" i="6"/>
  <c r="G84" i="6"/>
  <c r="G83" i="6"/>
  <c r="G82" i="6"/>
  <c r="G81" i="6"/>
  <c r="G80" i="6"/>
  <c r="G79" i="6"/>
  <c r="G78" i="6"/>
  <c r="G77" i="6"/>
  <c r="G76" i="6"/>
  <c r="G75" i="6"/>
  <c r="G74" i="6"/>
  <c r="G73" i="6"/>
  <c r="G72" i="6"/>
  <c r="G71" i="6"/>
  <c r="G70" i="6"/>
  <c r="G69" i="6"/>
  <c r="G68" i="6"/>
  <c r="G67" i="6"/>
  <c r="G66" i="6"/>
  <c r="G65" i="6"/>
  <c r="G64" i="6"/>
  <c r="G63" i="6"/>
  <c r="G62" i="6"/>
  <c r="G61" i="6"/>
  <c r="G60" i="6"/>
  <c r="G59" i="6"/>
  <c r="G58" i="6"/>
  <c r="G57" i="6"/>
  <c r="G56" i="6"/>
  <c r="G55" i="6"/>
  <c r="G54" i="6"/>
  <c r="G53" i="6"/>
  <c r="G52" i="6"/>
  <c r="G51" i="6"/>
  <c r="G50" i="6"/>
  <c r="G49" i="6"/>
  <c r="G48" i="6"/>
  <c r="G47" i="6"/>
  <c r="G46" i="6"/>
  <c r="G45" i="6"/>
  <c r="G44" i="6"/>
  <c r="G43" i="6"/>
  <c r="G42" i="6"/>
  <c r="G41" i="6"/>
  <c r="G40" i="6"/>
  <c r="G39" i="6"/>
  <c r="G38" i="6"/>
  <c r="G37" i="6"/>
  <c r="G36" i="6"/>
  <c r="G35" i="6"/>
  <c r="G34" i="6"/>
  <c r="G33" i="6"/>
  <c r="G32" i="6"/>
  <c r="G31" i="6"/>
  <c r="G30" i="6"/>
  <c r="G29" i="6"/>
  <c r="G28" i="6"/>
  <c r="G27" i="6"/>
  <c r="G26" i="6"/>
  <c r="G25" i="6"/>
  <c r="G24" i="6"/>
  <c r="G23" i="6"/>
  <c r="G22" i="6"/>
  <c r="G21" i="6"/>
  <c r="G20" i="6"/>
  <c r="G19" i="6"/>
  <c r="G18" i="6"/>
  <c r="G17" i="6"/>
  <c r="G16" i="6"/>
  <c r="G15" i="6"/>
  <c r="G14" i="6"/>
  <c r="G13" i="6"/>
  <c r="G12" i="6"/>
  <c r="G11" i="6"/>
  <c r="G10" i="6"/>
  <c r="G9" i="6"/>
  <c r="G8" i="6"/>
  <c r="G7" i="6"/>
  <c r="G6" i="6"/>
  <c r="G5" i="6"/>
  <c r="G145" i="5"/>
  <c r="G144" i="5"/>
  <c r="G143" i="5"/>
  <c r="G142" i="5"/>
  <c r="G141" i="5"/>
  <c r="G140" i="5"/>
  <c r="G139" i="5"/>
  <c r="G138" i="5"/>
  <c r="G137" i="5"/>
  <c r="G136" i="5"/>
  <c r="G135" i="5"/>
  <c r="G134" i="5"/>
  <c r="G133" i="5"/>
  <c r="G132" i="5"/>
  <c r="G131" i="5"/>
  <c r="G130" i="5"/>
  <c r="G129" i="5"/>
  <c r="G128" i="5"/>
  <c r="G127" i="5"/>
  <c r="G126" i="5"/>
  <c r="G125" i="5"/>
  <c r="G124" i="5"/>
  <c r="G123" i="5"/>
  <c r="G122" i="5"/>
  <c r="G121" i="5"/>
  <c r="G120" i="5"/>
  <c r="G119" i="5"/>
  <c r="G118" i="5"/>
  <c r="G117" i="5"/>
  <c r="G116" i="5"/>
  <c r="G115" i="5"/>
  <c r="G114" i="5"/>
  <c r="G113" i="5"/>
  <c r="G112" i="5"/>
  <c r="G111" i="5"/>
  <c r="G110" i="5"/>
  <c r="G109" i="5"/>
  <c r="G108" i="5"/>
  <c r="G107" i="5"/>
  <c r="G106" i="5"/>
  <c r="G105" i="5"/>
  <c r="G104" i="5"/>
  <c r="G103" i="5"/>
  <c r="G102" i="5"/>
  <c r="G101" i="5"/>
  <c r="G100" i="5"/>
  <c r="G99" i="5"/>
  <c r="G98" i="5"/>
  <c r="G97" i="5"/>
  <c r="G96" i="5"/>
  <c r="G95" i="5"/>
  <c r="G94" i="5"/>
  <c r="G93" i="5"/>
  <c r="G92" i="5"/>
  <c r="G91" i="5"/>
  <c r="G90" i="5"/>
  <c r="G89" i="5"/>
  <c r="G88" i="5"/>
  <c r="G87" i="5"/>
  <c r="G86" i="5"/>
  <c r="G85" i="5"/>
  <c r="G84" i="5"/>
  <c r="G83" i="5"/>
  <c r="G82" i="5"/>
  <c r="G81" i="5"/>
  <c r="G80" i="5"/>
  <c r="G79" i="5"/>
  <c r="G78" i="5"/>
  <c r="G77" i="5"/>
  <c r="G76" i="5"/>
  <c r="G75" i="5"/>
  <c r="G74" i="5"/>
  <c r="G73" i="5"/>
  <c r="G72" i="5"/>
  <c r="G71" i="5"/>
  <c r="G70" i="5"/>
  <c r="G69" i="5"/>
  <c r="G68" i="5"/>
  <c r="G67" i="5"/>
  <c r="G66" i="5"/>
  <c r="G65" i="5"/>
  <c r="G64" i="5"/>
  <c r="G63" i="5"/>
  <c r="G62" i="5"/>
  <c r="G61" i="5"/>
  <c r="G60" i="5"/>
  <c r="G59" i="5"/>
  <c r="G58" i="5"/>
  <c r="G57" i="5"/>
  <c r="G56" i="5"/>
  <c r="G55" i="5"/>
  <c r="G54" i="5"/>
  <c r="G53" i="5"/>
  <c r="G52" i="5"/>
  <c r="G51" i="5"/>
  <c r="G50" i="5"/>
  <c r="G49" i="5"/>
  <c r="G48" i="5"/>
  <c r="G47" i="5"/>
  <c r="G46" i="5"/>
  <c r="G45" i="5"/>
  <c r="G44" i="5"/>
  <c r="G43" i="5"/>
  <c r="G42" i="5"/>
  <c r="G41" i="5"/>
  <c r="G40" i="5"/>
  <c r="G39" i="5"/>
  <c r="G38" i="5"/>
  <c r="G37" i="5"/>
  <c r="G36" i="5"/>
  <c r="G35" i="5"/>
  <c r="G34" i="5"/>
  <c r="G33" i="5"/>
  <c r="G32" i="5"/>
  <c r="G31" i="5"/>
  <c r="G30" i="5"/>
  <c r="G29" i="5"/>
  <c r="G28" i="5"/>
  <c r="G27" i="5"/>
  <c r="G26" i="5"/>
  <c r="G25" i="5"/>
  <c r="G24" i="5"/>
  <c r="G23" i="5"/>
  <c r="G22" i="5"/>
  <c r="G21" i="5"/>
  <c r="G20" i="5"/>
  <c r="G19" i="5"/>
  <c r="G18" i="5"/>
  <c r="G17" i="5"/>
  <c r="G16" i="5"/>
  <c r="G15" i="5"/>
  <c r="G14" i="5"/>
  <c r="G13" i="5"/>
  <c r="G12" i="5"/>
  <c r="G11" i="5"/>
  <c r="G10" i="5"/>
  <c r="G9" i="5"/>
  <c r="G8" i="5"/>
  <c r="G7" i="5"/>
  <c r="G6" i="5"/>
  <c r="G5" i="5"/>
  <c r="G131" i="4"/>
  <c r="G130" i="4"/>
  <c r="G129" i="4"/>
  <c r="G128" i="4"/>
  <c r="G127" i="4"/>
  <c r="G126" i="4"/>
  <c r="G125" i="4"/>
  <c r="G124" i="4"/>
  <c r="G123" i="4"/>
  <c r="G122" i="4"/>
  <c r="G121" i="4"/>
  <c r="G120" i="4"/>
  <c r="G119" i="4"/>
  <c r="G118" i="4"/>
  <c r="G117" i="4"/>
  <c r="G116" i="4"/>
  <c r="G115" i="4"/>
  <c r="G114" i="4"/>
  <c r="G112" i="4"/>
  <c r="G111" i="4"/>
  <c r="G110" i="4"/>
  <c r="G109" i="4"/>
  <c r="G108" i="4"/>
  <c r="G107" i="4"/>
  <c r="G106" i="4"/>
  <c r="G105" i="4"/>
  <c r="G104" i="4"/>
  <c r="G103" i="4"/>
  <c r="G102" i="4"/>
  <c r="G101" i="4"/>
  <c r="G100" i="4"/>
  <c r="G99" i="4"/>
  <c r="G98" i="4"/>
  <c r="G97" i="4"/>
  <c r="G96" i="4"/>
  <c r="G95" i="4"/>
  <c r="G94" i="4"/>
  <c r="G93" i="4"/>
  <c r="G92" i="4"/>
  <c r="G91" i="4"/>
  <c r="G90" i="4"/>
  <c r="G89" i="4"/>
  <c r="G88" i="4"/>
  <c r="G87" i="4"/>
  <c r="G86" i="4"/>
  <c r="G85" i="4"/>
  <c r="G84" i="4"/>
  <c r="G83" i="4"/>
  <c r="G82" i="4"/>
  <c r="G81" i="4"/>
  <c r="G80" i="4"/>
  <c r="G79" i="4"/>
  <c r="G78" i="4"/>
  <c r="G77" i="4"/>
  <c r="G76" i="4"/>
  <c r="G75" i="4"/>
  <c r="G74" i="4"/>
  <c r="G73" i="4"/>
  <c r="G72" i="4"/>
  <c r="G71" i="4"/>
  <c r="G70" i="4"/>
  <c r="G69" i="4"/>
  <c r="G68" i="4"/>
  <c r="G67" i="4"/>
  <c r="G66" i="4"/>
  <c r="G65" i="4"/>
  <c r="G64" i="4"/>
  <c r="G63" i="4"/>
  <c r="G62" i="4"/>
  <c r="G61" i="4"/>
  <c r="G60" i="4"/>
  <c r="G59" i="4"/>
  <c r="G58" i="4"/>
  <c r="G57" i="4"/>
  <c r="G56" i="4"/>
  <c r="G55" i="4"/>
  <c r="G54" i="4"/>
  <c r="G53" i="4"/>
  <c r="G52" i="4"/>
  <c r="G50" i="4"/>
  <c r="G49" i="4"/>
  <c r="G48" i="4"/>
  <c r="G47" i="4"/>
  <c r="G46" i="4"/>
  <c r="G45" i="4"/>
  <c r="G44" i="4"/>
  <c r="G43" i="4"/>
  <c r="G42" i="4"/>
  <c r="G41" i="4"/>
  <c r="G40" i="4"/>
  <c r="G39" i="4"/>
  <c r="G38" i="4"/>
  <c r="G37" i="4"/>
  <c r="G36" i="4"/>
  <c r="G35" i="4"/>
  <c r="G34" i="4"/>
  <c r="G33" i="4"/>
  <c r="G32" i="4"/>
  <c r="G31" i="4"/>
  <c r="G30" i="4"/>
  <c r="G29" i="4"/>
  <c r="G28" i="4"/>
  <c r="G27" i="4"/>
  <c r="G26" i="4"/>
  <c r="G25" i="4"/>
  <c r="G24" i="4"/>
  <c r="G23" i="4"/>
  <c r="G22" i="4"/>
  <c r="G21" i="4"/>
  <c r="G20" i="4"/>
  <c r="G19" i="4"/>
  <c r="G18" i="4"/>
  <c r="G17" i="4"/>
  <c r="G16" i="4"/>
  <c r="G15" i="4"/>
  <c r="G14" i="4"/>
  <c r="G13" i="4"/>
  <c r="G12" i="4"/>
  <c r="G11" i="4"/>
  <c r="G10" i="4"/>
  <c r="G9" i="4"/>
  <c r="G8" i="4"/>
  <c r="G7" i="4"/>
  <c r="G6" i="4"/>
  <c r="G5" i="4"/>
  <c r="G66" i="3"/>
  <c r="I66" i="3" s="1"/>
  <c r="G65" i="3"/>
  <c r="G64" i="3"/>
  <c r="G63" i="3"/>
  <c r="G62" i="3"/>
  <c r="G61" i="3"/>
  <c r="G60" i="3"/>
  <c r="G59" i="3"/>
  <c r="G58" i="3"/>
  <c r="G57" i="3"/>
  <c r="G56" i="3"/>
  <c r="G55" i="3"/>
  <c r="G54" i="3"/>
  <c r="G53" i="3"/>
  <c r="G52" i="3"/>
  <c r="G51" i="3"/>
  <c r="G50" i="3"/>
  <c r="G49" i="3"/>
  <c r="G48" i="3"/>
  <c r="G47" i="3"/>
  <c r="G46" i="3"/>
  <c r="G45" i="3"/>
  <c r="G44" i="3"/>
  <c r="G43" i="3"/>
  <c r="G42" i="3"/>
  <c r="G41" i="3"/>
  <c r="G40" i="3"/>
  <c r="G39" i="3"/>
  <c r="G38" i="3"/>
  <c r="G37" i="3"/>
  <c r="G36" i="3"/>
  <c r="G35" i="3"/>
  <c r="G34" i="3"/>
  <c r="G33" i="3"/>
  <c r="G32" i="3"/>
  <c r="G31" i="3"/>
  <c r="G30" i="3"/>
  <c r="G29" i="3"/>
  <c r="G28" i="3"/>
  <c r="G27" i="3"/>
  <c r="G26" i="3"/>
  <c r="G25" i="3"/>
  <c r="G24" i="3"/>
  <c r="G23" i="3"/>
  <c r="G22" i="3"/>
  <c r="G21" i="3"/>
  <c r="G20" i="3"/>
  <c r="G19" i="3"/>
  <c r="G18" i="3"/>
  <c r="G17" i="3"/>
  <c r="G16" i="3"/>
  <c r="G15" i="3"/>
  <c r="G14" i="3"/>
  <c r="G13" i="3"/>
  <c r="G12" i="3"/>
  <c r="G11" i="3"/>
  <c r="G10" i="3"/>
  <c r="G9" i="3"/>
  <c r="G8" i="3"/>
  <c r="G7" i="3"/>
  <c r="G6" i="3"/>
  <c r="G5" i="3"/>
  <c r="I151" i="6" l="1"/>
  <c r="I154" i="6"/>
  <c r="I112" i="5"/>
  <c r="I106" i="4"/>
  <c r="I128" i="4"/>
  <c r="I70" i="4"/>
  <c r="I88" i="4"/>
  <c r="I53" i="3"/>
  <c r="I15" i="3"/>
  <c r="I51" i="3"/>
  <c r="I27" i="3"/>
  <c r="I65" i="3"/>
  <c r="I138" i="5"/>
  <c r="I123" i="7"/>
  <c r="I121" i="10"/>
  <c r="I65" i="12"/>
  <c r="I59" i="12"/>
  <c r="I71" i="8"/>
  <c r="G70" i="11"/>
  <c r="C18" i="2" s="1"/>
  <c r="I56" i="12"/>
  <c r="I67" i="12"/>
  <c r="I22" i="12"/>
  <c r="I10" i="12"/>
  <c r="I50" i="12"/>
  <c r="G69" i="12"/>
  <c r="C19" i="2" s="1"/>
  <c r="I68" i="11"/>
  <c r="I66" i="11"/>
  <c r="I23" i="11"/>
  <c r="I11" i="11"/>
  <c r="I60" i="11"/>
  <c r="I51" i="11"/>
  <c r="I57" i="11"/>
  <c r="I77" i="10"/>
  <c r="I147" i="10"/>
  <c r="I161" i="10"/>
  <c r="I134" i="10"/>
  <c r="I138" i="10"/>
  <c r="G171" i="10"/>
  <c r="C16" i="2" s="1"/>
  <c r="I28" i="10"/>
  <c r="I56" i="10"/>
  <c r="I154" i="10"/>
  <c r="I170" i="10"/>
  <c r="I115" i="10"/>
  <c r="I51" i="10"/>
  <c r="I152" i="9"/>
  <c r="I56" i="9"/>
  <c r="I140" i="9"/>
  <c r="I171" i="9"/>
  <c r="I147" i="9"/>
  <c r="I33" i="9"/>
  <c r="I127" i="9"/>
  <c r="I62" i="9"/>
  <c r="I175" i="9"/>
  <c r="G176" i="9"/>
  <c r="C14" i="2" s="1"/>
  <c r="I77" i="9"/>
  <c r="I160" i="9"/>
  <c r="I130" i="8"/>
  <c r="G131" i="8"/>
  <c r="C12" i="2" s="1"/>
  <c r="I104" i="8"/>
  <c r="I128" i="8"/>
  <c r="I95" i="8"/>
  <c r="I52" i="8"/>
  <c r="I116" i="8"/>
  <c r="I107" i="8"/>
  <c r="I26" i="8"/>
  <c r="I121" i="8"/>
  <c r="I89" i="8"/>
  <c r="I112" i="7"/>
  <c r="I93" i="7"/>
  <c r="I105" i="7"/>
  <c r="I87" i="7"/>
  <c r="I69" i="7"/>
  <c r="I117" i="7"/>
  <c r="I52" i="7"/>
  <c r="G125" i="7"/>
  <c r="C10" i="2" s="1"/>
  <c r="I102" i="7"/>
  <c r="I135" i="6"/>
  <c r="I138" i="6"/>
  <c r="I116" i="6"/>
  <c r="I47" i="6"/>
  <c r="I145" i="6"/>
  <c r="I30" i="6"/>
  <c r="I66" i="6"/>
  <c r="I128" i="6"/>
  <c r="I100" i="5"/>
  <c r="I145" i="5"/>
  <c r="I142" i="5"/>
  <c r="I94" i="5"/>
  <c r="I130" i="5"/>
  <c r="I124" i="5"/>
  <c r="I34" i="5"/>
  <c r="I76" i="5"/>
  <c r="G146" i="5"/>
  <c r="C7" i="2" s="1"/>
  <c r="I57" i="5"/>
  <c r="I109" i="5"/>
  <c r="I131" i="4"/>
  <c r="I53" i="4"/>
  <c r="I94" i="4"/>
  <c r="I118" i="4"/>
  <c r="I124" i="4"/>
  <c r="I103" i="4"/>
  <c r="G132" i="4"/>
  <c r="C5" i="2" s="1"/>
  <c r="I58" i="3"/>
  <c r="I45" i="3"/>
  <c r="I62" i="3"/>
  <c r="G67" i="3"/>
  <c r="C4" i="2" s="1"/>
  <c r="I28" i="7"/>
  <c r="G155" i="6"/>
  <c r="C9" i="2" s="1"/>
  <c r="I29" i="4"/>
  <c r="C25" i="2" l="1"/>
</calcChain>
</file>

<file path=xl/sharedStrings.xml><?xml version="1.0" encoding="utf-8"?>
<sst xmlns="http://schemas.openxmlformats.org/spreadsheetml/2006/main" count="6857" uniqueCount="908">
  <si>
    <t>DARBŲ KIEKIŲ ŽINIARAŠČIŲ SANTRAUKA</t>
  </si>
  <si>
    <t>Darbų kiekių žin. nr.</t>
  </si>
  <si>
    <t>Žiniaraščio pavadinimas</t>
  </si>
  <si>
    <t>Vertė, EUR be PVM</t>
  </si>
  <si>
    <t>1.1.</t>
  </si>
  <si>
    <t>Susiekimo dalis Unik Nr. 4400-6089-1576</t>
  </si>
  <si>
    <t>1.2</t>
  </si>
  <si>
    <t>Susiekimo dalis Unik Nr. 4400-6089-1587</t>
  </si>
  <si>
    <t>1.2.1</t>
  </si>
  <si>
    <t>Susiekimo dalis Unik Nr. 4400-6089-1587 (vandens pralaidos)</t>
  </si>
  <si>
    <t>1.3</t>
  </si>
  <si>
    <t>Susiekimo dalis Unik Nr. 4400-6089-1598</t>
  </si>
  <si>
    <t>1.3.1</t>
  </si>
  <si>
    <t>Susiekimo dalis Unik Nr. 4400-6089-1598 (vandens pralaidos)</t>
  </si>
  <si>
    <t>1.4</t>
  </si>
  <si>
    <t>Susiekimo dalis Unik Nr. 4400-6089-1600</t>
  </si>
  <si>
    <t>1.5</t>
  </si>
  <si>
    <t>Susiekimo dalis Unik Nr. 4400-6089-1610</t>
  </si>
  <si>
    <t>1.5.1</t>
  </si>
  <si>
    <t>Susiekimo dalis Unik Nr. 4400-6089-1610 (vandens pralaidos)</t>
  </si>
  <si>
    <t>1.6</t>
  </si>
  <si>
    <t>Susiekimo dalis Unik Nr. 4400-6089-1621</t>
  </si>
  <si>
    <t>1.6.1</t>
  </si>
  <si>
    <t>Susiekimo dalis Unik Nr. 4400-6089-1621 (vandens pralaidos)</t>
  </si>
  <si>
    <t>1.7</t>
  </si>
  <si>
    <t>Susiekimo dalis Unik Nr. 4400-6089-1632</t>
  </si>
  <si>
    <t>1.7.1</t>
  </si>
  <si>
    <t>Susiekimo dalis Unik Nr. 4400-6089-1632 (vandens pralaidos)</t>
  </si>
  <si>
    <t>1.8</t>
  </si>
  <si>
    <t>Susiekimo dalis Unik Nr. 4400-6089-1643</t>
  </si>
  <si>
    <t>1.8.1</t>
  </si>
  <si>
    <t>Susiekimo dalis Unik Nr. 4400-6089-1643 (vandens pralaidos)</t>
  </si>
  <si>
    <t>1.9</t>
  </si>
  <si>
    <t>Susiekimo dalis Unik. Nr. 4400-4879-6058</t>
  </si>
  <si>
    <t>1.10</t>
  </si>
  <si>
    <t>2.1</t>
  </si>
  <si>
    <t>Melioracijos dalis</t>
  </si>
  <si>
    <t>3.1</t>
  </si>
  <si>
    <t>Konstrukcijų dalis (1 požeminė perėja)</t>
  </si>
  <si>
    <t>3.2</t>
  </si>
  <si>
    <t>Konstrukcijų dalis (2 požeminė perėja)</t>
  </si>
  <si>
    <t>4.1</t>
  </si>
  <si>
    <t>Elektrotechnikos (apšvietimo) dalis</t>
  </si>
  <si>
    <t>5.1*</t>
  </si>
  <si>
    <t>Elektrotechnikos (ESO iškėlimo) *</t>
  </si>
  <si>
    <t>Vertės į pasiūlymo formą</t>
  </si>
  <si>
    <t>Iš viso žiniaraščiuose (Eur be PVM):</t>
  </si>
  <si>
    <t xml:space="preserve">Pastabos: 1. Rangovas statybvietės išlaidose arba laisvai pasirinktoje (-ose) darbų kiekių žiniaraščių eilutėje (-ėse) turi įsivertinti visus su sutarties vykdymu susijusius dokumentus (įskaitant deklaracijos apie statybos užbaigimą parengimą ir perdavimą užsakovui).                                                                                                          2.*-dėl AB „ESO“ priklausančių tinklų:*- Rangovas savo pasiūlyme turi įsivertinti  eilutėje nurodytą sumą. Rangovas pasirašęs sutartį su AB Via Lietuva dėl kelio rekonstravimo/remonto, turės sudaryti sutartį su AB „ESO“ dėl jiems priklausančių tinklų pertvarkymo. AB Via Lietuva Rangovui už AB „ESO“ priklausančių tinklų pertvarkymą apmokės už faktiškai atliktus darbus.  </t>
  </si>
  <si>
    <t>Žiniaraščio priedas</t>
  </si>
  <si>
    <t>1. Valstybinės reikšmės magistralinio kelio Vilnius - Utena Nr. A14 ruožo nuo 28,4 km iki 39,207 km rekonstravimas. Unik Nr. 4400-6089-1576. Statinio ribos ties 28,400-28,500 km</t>
  </si>
  <si>
    <t>DARBŲ KIEKIŲ ŽINIARAŠTIS NR. 1.1 – SUSISIEKIMO DALIS</t>
  </si>
  <si>
    <t>Skyrius</t>
  </si>
  <si>
    <t>Eilės Nr.</t>
  </si>
  <si>
    <t>Darbo pavadinimas, aprašymas</t>
  </si>
  <si>
    <t>Mato vnt.</t>
  </si>
  <si>
    <t>Kiekis</t>
  </si>
  <si>
    <r>
      <t xml:space="preserve">Vieneto kaina, Eur be PVM  </t>
    </r>
    <r>
      <rPr>
        <b/>
        <sz val="11"/>
        <color rgb="FFFF0000"/>
        <rFont val="Times New Roman"/>
        <family val="1"/>
        <charset val="186"/>
      </rPr>
      <t>(pildo Teikėjas)</t>
    </r>
  </si>
  <si>
    <t>Iš viso, Eur be PVM</t>
  </si>
  <si>
    <t>1. Paruošiamieji darbai</t>
  </si>
  <si>
    <t>1.1</t>
  </si>
  <si>
    <t>Geodezinis trasos nužymėjimas</t>
  </si>
  <si>
    <t>km</t>
  </si>
  <si>
    <t xml:space="preserve">Betono plokščių dangos hvid=0,171 m ardymas </t>
  </si>
  <si>
    <t>m²</t>
  </si>
  <si>
    <t xml:space="preserve">Demontuotos betono dangos sutrupinimas iki 0/32 arba 0/45 fr. ir panaudojimas kelio dangos projektinėje konstrukcijoje arba demontuotų plokščių išvežimas į rangovo pasirinktą utilizavimo vietą </t>
  </si>
  <si>
    <t>t</t>
  </si>
  <si>
    <t>Asfaltbetonio dangos hvid=0,101 m frezavimas arba išlaužimas ir sandėliavimas vietoje</t>
  </si>
  <si>
    <r>
      <t>Asfaltbetonio danga (grįžtamoji medžiaga ne mažiau kaip 9,58 Eur/m</t>
    </r>
    <r>
      <rPr>
        <vertAlign val="superscript"/>
        <sz val="11"/>
        <rFont val="Times New Roman"/>
        <family val="1"/>
        <charset val="186"/>
      </rPr>
      <t>3</t>
    </r>
    <r>
      <rPr>
        <sz val="11"/>
        <rFont val="Times New Roman"/>
        <family val="1"/>
        <charset val="186"/>
      </rPr>
      <t>)</t>
    </r>
  </si>
  <si>
    <t>m³</t>
  </si>
  <si>
    <t>Naudoto asfalto granulių pakrovimas ir išvežimas į sandėliavimo aikštelę antriniam panaudojimui rangovo pasirinktu atstumu</t>
  </si>
  <si>
    <t xml:space="preserve">Skaldos ir smėlio pagrindų hvid=0,16 m ardymas ir išvežimas utilizavimui rangovo pasirinktu atstumu </t>
  </si>
  <si>
    <t>Cementu stabilizuoto grunto hvid=0,40 m ardymas ir išvežimas utilizavimui rangovo pasirinktu atstumu</t>
  </si>
  <si>
    <t>Vienstiebių kelio ženklų atramų išardymas ir išvežimas į Statytojo nurodytą sandėliavimo vietą</t>
  </si>
  <si>
    <t>vnt.</t>
  </si>
  <si>
    <t>Skydų nuėmimas nuo vienstiebių atramų ir išvežimas į Statytojo nurodytą sandėliavimo vietą</t>
  </si>
  <si>
    <t>1.11</t>
  </si>
  <si>
    <t xml:space="preserve">Signalinių stulpelių ardymas ir išvežimas utilizavimui rangovo pasirinktu atstumu </t>
  </si>
  <si>
    <t>Iš viso skyriuje 1, 
Eur be PVM</t>
  </si>
  <si>
    <t>2. Žemės sankasa</t>
  </si>
  <si>
    <t>Dirvožemio pašalinimas, išvežimas į laikiną sandėliavimo aikštelę rangovo pasirinktu atstumu (iki 1 km)</t>
  </si>
  <si>
    <r>
      <t>m</t>
    </r>
    <r>
      <rPr>
        <vertAlign val="superscript"/>
        <sz val="11"/>
        <color theme="1"/>
        <rFont val="Times New Roman"/>
        <family val="1"/>
        <charset val="186"/>
      </rPr>
      <t>3</t>
    </r>
  </si>
  <si>
    <t>2.2</t>
  </si>
  <si>
    <t>Dirvožemio atvežimas iš laikinos sandėliavimo aikštelės šlaitų, griovio dugno tvirtinimui</t>
  </si>
  <si>
    <t>2.3</t>
  </si>
  <si>
    <t xml:space="preserve">Dirvožemio pašalinimas ir išvežimas rangovo pasirinktu atstumu (perteklinio) </t>
  </si>
  <si>
    <t>2.4</t>
  </si>
  <si>
    <t xml:space="preserve">Grunto kasimas, pakrovimas ir išvežimas rangovo pasirinktu atstumu į sandėliavimo aikštelę </t>
  </si>
  <si>
    <t>2.5</t>
  </si>
  <si>
    <t>Grunto kasimas, pakrovimas ir išvežimas rangovo pasirinktu atstumu (perteklinio)</t>
  </si>
  <si>
    <t>2.6</t>
  </si>
  <si>
    <t xml:space="preserve">Žemės sankasos planiravimas ir tankinimas mechanizuotu būdu (h=0,30m) </t>
  </si>
  <si>
    <t>2.7</t>
  </si>
  <si>
    <t xml:space="preserve">Žemės sankasos planiravimas ir tankinimas rankiniu būdu (h=0,30m) </t>
  </si>
  <si>
    <t>2.8</t>
  </si>
  <si>
    <t>Šlaitų ir griovio dugno planiravimas mechanizuotu būdu</t>
  </si>
  <si>
    <t>2.9</t>
  </si>
  <si>
    <t>Šlaitų ir griovio dugno planiravimas rankiniu būdu</t>
  </si>
  <si>
    <t>2.10</t>
  </si>
  <si>
    <t>Šlaitų ir jų prieigų padengimas dirvožemio sluoksniu ir apsėjimas veja, h=0,06 m</t>
  </si>
  <si>
    <t>2.11</t>
  </si>
  <si>
    <t>Griovių tvirtinimas žvyru fr. 16/32</t>
  </si>
  <si>
    <t>2.12</t>
  </si>
  <si>
    <t xml:space="preserve">Gruntų sustiprinimas (GS) (h=0,30m) </t>
  </si>
  <si>
    <t>Iš viso skyriuje 2, 
Eur be PVM</t>
  </si>
  <si>
    <t>3. Kelio dangos konstrukcijos (I dangos konstrukcijos variantas)</t>
  </si>
  <si>
    <r>
      <t>Apsauginio šalčiui atsparaus sluoksnio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įrengimas (h≥0,48 m)</t>
    </r>
  </si>
  <si>
    <t>Pastaba: Teikėjas pildo pasirinktinai I arba II dangos konstrukcijos variantą</t>
  </si>
  <si>
    <t>Skaldos pagrindo sluoksnio įrengimas (h=0,20 m)</t>
  </si>
  <si>
    <t>3.3</t>
  </si>
  <si>
    <t>Asfalto pagrindo sluoksnio įrengimas AC 22 PS (h = 0,10 m)</t>
  </si>
  <si>
    <t>3.4</t>
  </si>
  <si>
    <t>3.5</t>
  </si>
  <si>
    <t>Asfalto apatinio sluoksnio įrengimas AC 16 AS (h = 0,08 m)</t>
  </si>
  <si>
    <t>3.6</t>
  </si>
  <si>
    <t>3.7</t>
  </si>
  <si>
    <t>Asfalto viršutinio sluoksnio įrengimas SMA 8 S (h = 0,04 m)</t>
  </si>
  <si>
    <t>3.8</t>
  </si>
  <si>
    <r>
      <t>Paviršiaus šiurkštinimas 1/3 frakcijos skaldyta mineralinė medžiaga – 0,5–1,0 kg/m</t>
    </r>
    <r>
      <rPr>
        <vertAlign val="superscript"/>
        <sz val="11"/>
        <rFont val="Times New Roman"/>
        <family val="1"/>
        <charset val="186"/>
      </rPr>
      <t>2</t>
    </r>
  </si>
  <si>
    <t>3.9</t>
  </si>
  <si>
    <t>ŽG, ŽP, ŽB, SB, SG, SP, ŽD, ŽM, SD, SM grunto įrengimas dangos konstrukcijose</t>
  </si>
  <si>
    <t>3. Kelio dangos konstrukcijos (II dangos konstrukcijos variantas)</t>
  </si>
  <si>
    <t>Šalčiui nejautrių medžiagų sluoksnio įrengimas (h≥0,38 m)</t>
  </si>
  <si>
    <t>Skaldos pagrindo sluoksnio įrengimas (h=0,30 m)</t>
  </si>
  <si>
    <t>4. Kelio dangos konstrukcijos (II dangos konstrukcijos variantas)</t>
  </si>
  <si>
    <t>Iš viso skyriuje 3, 
Eur be PVM</t>
  </si>
  <si>
    <t>4. Betoninių, granitinių bordiūrų įrengimas ir kiti darbai</t>
  </si>
  <si>
    <t>Siūlių pagruntavimas karštu asfaltui markei aitinkamu bitumu, m, h = 0,04 m,</t>
  </si>
  <si>
    <t>m</t>
  </si>
  <si>
    <t>4.2</t>
  </si>
  <si>
    <t>Siūlių pagruntavimas karštu asfaltui markei aitinkamu bitumu, m, h = 0,08 m,</t>
  </si>
  <si>
    <t>4.3</t>
  </si>
  <si>
    <t>Siūlių pagruntavimas karštu asfaltui markei aitinkamu bitumu, m, h = 0,10 m,</t>
  </si>
  <si>
    <t>4.4</t>
  </si>
  <si>
    <t>Kelkraščio viršutinio sluoksnio įrengimas (h = 0,08 m)</t>
  </si>
  <si>
    <t>4.5</t>
  </si>
  <si>
    <t>Kelkraščio apatinio sluoksnio įrengimas (h = 0,08 m)</t>
  </si>
  <si>
    <t>4.6</t>
  </si>
  <si>
    <t>Asfalto armavimo tinklo su stiklo pluoštu įrengimas</t>
  </si>
  <si>
    <t>Iš viso skyriuje 4, 
Eur be PVM</t>
  </si>
  <si>
    <t>5. Kelio apstatymas ir saugaus eismo organizavimas (atitvarai, tvorelės)</t>
  </si>
  <si>
    <t>5.1</t>
  </si>
  <si>
    <t>Apsauginių kelio atitvarų sistemos įrengimas N2, W2, A (kelkraščiuose)</t>
  </si>
  <si>
    <t>5.2</t>
  </si>
  <si>
    <t>Iš viso skyriuje 5, 
Eur be PVM</t>
  </si>
  <si>
    <t>6. Aplinkosauginės priemonės</t>
  </si>
  <si>
    <t>6.1</t>
  </si>
  <si>
    <t>Tinklo metalinės tvoros 270/32/15 su visais reikalingais stulpais: paramų stulpais, įkalamais tiesiais ankeriais stulpams, įkalamais kryžminiais ankeriais stulpams, tvoros tinklo tvirtinimo grunte smeigėmis, tinklo jungimo/įtempimo junginiu, įrengimas, h≥2,50 m</t>
  </si>
  <si>
    <t>6.2</t>
  </si>
  <si>
    <t>Įžeminimo kontūro 30 Ω įrengimas, kai:
- įžeminimo strypas Ø14mm, L-3,0 m; - 3 vnt.;
- plienine cinkuota juosta 25x4mm; - 10 m;</t>
  </si>
  <si>
    <t>kompl.</t>
  </si>
  <si>
    <t>6.3</t>
  </si>
  <si>
    <t>Įžeminimo kontūro (įžeminimo varža nereglamentuojama) įrengimas, kai:
- įžeminimo strypas Ø14mm, L-3,0 m; - 3 vnt.;
- plienine cinkuota juosta 25x4mm; - 10 m;</t>
  </si>
  <si>
    <t>6.4</t>
  </si>
  <si>
    <t>Dielektrikas ir jo įrengimas</t>
  </si>
  <si>
    <t>6.5</t>
  </si>
  <si>
    <t>Vienkrypčiai vartai laukiniams gyvūnams ir jų įrengimas, h≥2,20 m</t>
  </si>
  <si>
    <t>Iš viso skyriuje 6, 
Eur be PVM</t>
  </si>
  <si>
    <t>7. Kelio apstatymas ir saugaus eismo organizavimas (kelio ženklai)</t>
  </si>
  <si>
    <t>7.1</t>
  </si>
  <si>
    <t>Kelio ženklų metalinių 76,1 mm skersmens (sienelės storis 2,9 mm, h=4,00) atramų pastatymas</t>
  </si>
  <si>
    <t>7.2</t>
  </si>
  <si>
    <t>Kelio ženklų metalinių 76,1 mm skersmens (sienelės storis 2,9 mm, h=4,00) vamzdžio ilgis</t>
  </si>
  <si>
    <t>7.3</t>
  </si>
  <si>
    <t>Kelio ženklų skydų montavimas ant vienstiebių atramų</t>
  </si>
  <si>
    <t>7.4</t>
  </si>
  <si>
    <t>Kelio ženklų skydų plotas</t>
  </si>
  <si>
    <t>Iš viso skyriuje 7, 
Eur be PVM</t>
  </si>
  <si>
    <t>8. Kelio apstatymas ir saugaus eismo organizavimas (horizontalusis ženklinimas)</t>
  </si>
  <si>
    <t>8.1</t>
  </si>
  <si>
    <t>Horizontalus kelio ženklinimas termoplastiku, frezuota triukšmo juosta Nr. 1.1 (polimerinėmis medžiagomis su stiklo rutuliukais)</t>
  </si>
  <si>
    <t>8.2</t>
  </si>
  <si>
    <t>Horizontalus kelio ženklinimas termoplastiku, Nr. 1.5 (polimerinėmis medžiagomis su stiklo rutuliukais)</t>
  </si>
  <si>
    <t>8.3</t>
  </si>
  <si>
    <t>Horizontalus kelio ženklinimas termoplastiku, Nr. 1.18 (polimerinėmis medžiagomis su stiklo rutuliukais) (trikampis)</t>
  </si>
  <si>
    <t>Iš viso skyriuje 8, 
Eur be PVM</t>
  </si>
  <si>
    <t>9. Kiti darbai</t>
  </si>
  <si>
    <t>9.1</t>
  </si>
  <si>
    <t>Išpildomoji nuotrauka (taip pat pateikti laisvos formos deklaraciją, patvirtinančią išpildomosios geodezinės nuotraukos ir parengtos kadastrinės bylos atitikimą parengtam projektui). Kadastrinių matavimų bylos parengimas ir (ar) įregistruoto kelio ruožo į kurį patenka statinys, kadastrinės bylos patikslinimas</t>
  </si>
  <si>
    <t>Iš viso skyriuje 9, 
Eur be PVM</t>
  </si>
  <si>
    <t>IŠ VISO ŽINIARAŠTYJE 1.1, EUR BE PVM</t>
  </si>
  <si>
    <t>2. Valstybinės reikšmės magistralinio kelio Vilnius - Utena Nr. A14 ruožo nuo 28,4 km iki 39,207 km rekonstravimas.  Unik Nr. 4400-6089-1587. Statinio ribos ties 28,500-30,200 km</t>
  </si>
  <si>
    <t>DARBŲ KIEKIŲ ŽINIARAŠTIS NR. 1.2 – SUSISIEKIMO DALIS</t>
  </si>
  <si>
    <t>Kietų veislių iki 16 cm skersmens medžių ir kelmų pašalinimas</t>
  </si>
  <si>
    <t>Kietų  veislių nuo 32 cm skersmens medžių ir kelmų pašalinimas</t>
  </si>
  <si>
    <t>Medžių kamienų sandėliavimas ir apskaitymas statybvietėje</t>
  </si>
  <si>
    <t>Pašalintų kelmų išvežimas rangovo pasirinktu atstumu ir utilizavimas</t>
  </si>
  <si>
    <t>Krūmų kirtimas, smulkinimas ir išvežimas rangovo pasirinktu atstumu</t>
  </si>
  <si>
    <t>ha</t>
  </si>
  <si>
    <t>Vidutinio tankumo medyno kirtimas, kelmų šalinimas ir utilizavimas, medžių kamienų sandėliavimas ir apskaitymas statybvietėje</t>
  </si>
  <si>
    <t>Grįžtamosios medžiagos – susandėliuota mediena (kainą pateikia rangovas, įvertinęs medienos būklę: ≥0,00 Eur – kai mediena menkavertė ir skirta utilizavimui, t.y. vertinama, kiek kainuos utilizavimo išlaidos įrašant kainą su pliuso ženklu. &lt;0,00 Eur – kai mediena nėra menkavertė ir gali būti parduota, t.y. nurodoma kaina su minuso ženklu)</t>
  </si>
  <si>
    <t xml:space="preserve">Betono plokščių dangos hvid=0,25 m ardymas </t>
  </si>
  <si>
    <t>Demontuotos betono dangos sutrupinimas iki 0/32 arba 0/45 fr. ir panaudojimas kelio dangos projektinėje konstrukcijoje arba demontuotų plokščių išvežimas į rangovo pasirinktą utilizavimo vietą</t>
  </si>
  <si>
    <t>Asfaltbetonio dangos hvid=0,079 m frezavimas arba išlaužimas ir sandėliavimas vietoje</t>
  </si>
  <si>
    <t>1.12</t>
  </si>
  <si>
    <t>1.13</t>
  </si>
  <si>
    <t>1.14</t>
  </si>
  <si>
    <t>Granito skaldos hvid=0,11 m ardymas ir sandėliavimas vietoje</t>
  </si>
  <si>
    <t>1.15</t>
  </si>
  <si>
    <r>
      <t>Granito skalda (grįžtamoji medžiaga ne mažiau kaip 7,5 Eur/m</t>
    </r>
    <r>
      <rPr>
        <vertAlign val="superscript"/>
        <sz val="11"/>
        <rFont val="Times New Roman"/>
        <family val="1"/>
        <charset val="186"/>
      </rPr>
      <t>3</t>
    </r>
    <r>
      <rPr>
        <sz val="11"/>
        <rFont val="Times New Roman"/>
        <family val="1"/>
        <charset val="186"/>
      </rPr>
      <t>)</t>
    </r>
  </si>
  <si>
    <t>1.16</t>
  </si>
  <si>
    <t>Granito skaldos pakrovimas ir išvežimas į sandėliavimo aikštelę antriniam panaudojimui rangovo pasirinktu atstumu</t>
  </si>
  <si>
    <t>1.17</t>
  </si>
  <si>
    <t>Skaldos ir smėlio pagrindų hvid=0,13 m ardymas ir išvežimas utilizavimui rangovo pasirinktu atstumu</t>
  </si>
  <si>
    <t>1.18</t>
  </si>
  <si>
    <t>Cementu stabilizuoto grunto hvid=0,28 m ardymas ir išvežimas utilizavimui rangovo pasirinktu atstumu</t>
  </si>
  <si>
    <t>1.19</t>
  </si>
  <si>
    <t>1.20</t>
  </si>
  <si>
    <t>1.21</t>
  </si>
  <si>
    <t>Dvistiebių kelio ženklų atramų išardymas ir išvežimas į Statytojo nurodytą sandėliavimo vietą</t>
  </si>
  <si>
    <t>1.22</t>
  </si>
  <si>
    <t>Skydų nuėmimas nuo dvistiebių atramų ir išvežimas į Statytojo nurodytą sandėliavimo vietą</t>
  </si>
  <si>
    <t>1.23</t>
  </si>
  <si>
    <t>Esamų apsauginių kelio atitvarų išardymas ir išvežimas į Statytojo nurodytą sandėliavimo vietą</t>
  </si>
  <si>
    <t>1.24</t>
  </si>
  <si>
    <t>Ardomos pralaidos su antgaliais (5 vnt) ir išvežimas utilizavimui rangovo pasirinktu atstumu</t>
  </si>
  <si>
    <t>1.25</t>
  </si>
  <si>
    <t xml:space="preserve">Dirvožemio pašalinimas, išvežimas į laikiną sandėliavimo aikštelę rangovo pasirinktu atstumu </t>
  </si>
  <si>
    <t xml:space="preserve">Grunto kasimas, žemės sankasos įrengimas iškasant pakopas h(min)=0,60 m, pakrovimas ir išvežimas rangovo pasirinktu atstumu (perteklinio) </t>
  </si>
  <si>
    <t>Žemės sankasos įrengimas, supilant pakopas h(min)=0,60 m, panaudojant esamą gruntą iš iškasų</t>
  </si>
  <si>
    <t>2.13</t>
  </si>
  <si>
    <t>2.14</t>
  </si>
  <si>
    <t>Griovių tvirtinimas skalda fr. 22/56</t>
  </si>
  <si>
    <t>2.15</t>
  </si>
  <si>
    <t>Griovių tvirtinimas įrengiant betoninius latakus 400x500x240 ant betono pagrindo (0,15 m)</t>
  </si>
  <si>
    <t>2.16</t>
  </si>
  <si>
    <t>Griovių tvirtinimas įrengiant akmenų grindinį (18-36 aukščio akmenys įplukti į betoną h = 0,20 m)</t>
  </si>
  <si>
    <t>2.17</t>
  </si>
  <si>
    <t>Šlaitų ir griovio dugno tvirtinimas plokštėmis 490x490x80 mm (tarpus užpildant betonu)</t>
  </si>
  <si>
    <t>2.18</t>
  </si>
  <si>
    <t>Betonas C30/37-XC4-XF4 šlaitų ir griovio dugno tvirtinimui</t>
  </si>
  <si>
    <t>2.19</t>
  </si>
  <si>
    <t>2.20</t>
  </si>
  <si>
    <t>Atskiriamųjų geosintetinių medžiagų įrengimas (pateikiamas stiprinimo plotas neįvertinant užleidimų)</t>
  </si>
  <si>
    <t>2.21</t>
  </si>
  <si>
    <t>2.22</t>
  </si>
  <si>
    <t>2.23</t>
  </si>
  <si>
    <t xml:space="preserve">Apsauginio šalčiui atsparaus sluoksnio įrengimas ant geosintetinių medžiagų (k10≥1,5·10-5) (h=0,25m) </t>
  </si>
  <si>
    <t>3. Vandens nuleidimas</t>
  </si>
  <si>
    <t>Kvadratinės grotelės D400 apkrovos klasės, d315 skersmens ir jų įrengimas</t>
  </si>
  <si>
    <t xml:space="preserve">Savitakinio nuotakyno iš PVC N klasės vamzdžių DN 200 mm, su visomis reikalingomis jungtimis bei atramomis tiekimas, montavimas žemėje, pajungimas į šulinius. </t>
  </si>
  <si>
    <t>Mechanizuotas tranšėjų iki 2,50 m gylio kasimas ir iškasto grunto laikinas sandėliavimas</t>
  </si>
  <si>
    <t>Galutinis tranšėjos užpylimas panaudojant iškastą gruntą</t>
  </si>
  <si>
    <t>Naujų plastikinių lietaus surinkimo šulinėlių, d315 mm skersmens, iki 2,50 m gylio, su visomis jungtimis bei atramomis tiekimas, sumontavimas, išbandymas.</t>
  </si>
  <si>
    <t>Mechanizuotas duobių iki 2,50 m gylio kasimas ir iškasto grunto laikinas sandėliavimas, bei galutinis užpylimas</t>
  </si>
  <si>
    <t>Smėlis pagrindui</t>
  </si>
  <si>
    <t>Smėlis pirminiam ir šoniniam užpylimui, įskaitant sutankinimą</t>
  </si>
  <si>
    <t>3.10</t>
  </si>
  <si>
    <t>Vandens nuvedimo įrenginių praplovimas be dezinfekavimo.</t>
  </si>
  <si>
    <t>3.11</t>
  </si>
  <si>
    <t>Vandens nuvedimo įrenginių hidraulinis bandymas</t>
  </si>
  <si>
    <t>3.12</t>
  </si>
  <si>
    <t>Betoninių latakų 400x500x240 įrengimas su betono pagrindu (h = 0,3) m projektiniuose šlaituose ties paviršinio vandens nuotakyno ištekėjimo antgaliu</t>
  </si>
  <si>
    <t>3.13</t>
  </si>
  <si>
    <t>PP d400 pralaidų įrengimas (2 vnt.)</t>
  </si>
  <si>
    <t>3.14</t>
  </si>
  <si>
    <t>Smėlio pagrindo fr. 0/2 įrengimas h=15 cm</t>
  </si>
  <si>
    <r>
      <t>m</t>
    </r>
    <r>
      <rPr>
        <vertAlign val="superscript"/>
        <sz val="11"/>
        <rFont val="Times New Roman"/>
        <family val="1"/>
        <charset val="186"/>
      </rPr>
      <t>3</t>
    </r>
  </si>
  <si>
    <t>3.15</t>
  </si>
  <si>
    <t>Pralaidų antgalių įrengimas d400 pralaidoms</t>
  </si>
  <si>
    <t>3.16</t>
  </si>
  <si>
    <t>Geotekstilės įrengimas neįvertiant persidengimų</t>
  </si>
  <si>
    <t>3.17</t>
  </si>
  <si>
    <t>Pralaidos užpilimas ŽG, ŽP, ŽB, SB, SG, SP, ŽD, ŽM, SD, SM gruntais</t>
  </si>
  <si>
    <t>4. Kelio dangos konstrukcijos (I dangos konstrukcijos variantas)</t>
  </si>
  <si>
    <t>Apsauginio šalčiui atsparaus sluoksnio (k10≥1,5·10-5)  įrengimas (h≥0,48 m)</t>
  </si>
  <si>
    <t>4.7</t>
  </si>
  <si>
    <t>4.8</t>
  </si>
  <si>
    <t>4.9</t>
  </si>
  <si>
    <t>5. Nuovažos
 (I dangos konstrukcijos variantas)</t>
  </si>
  <si>
    <t>Apsauginio šalčiui atsparaus sluoksnio (k10≥1,5·10-5)  įrengimas (hmin = 0,94 m)</t>
  </si>
  <si>
    <t>5.3</t>
  </si>
  <si>
    <t>Asfalto pagrindo dangos sluoksnio įrengimas AC 16 PD (h = 0,06 m)</t>
  </si>
  <si>
    <t>5. Nuovažos
 (II dangos konstrukcijos variantas)</t>
  </si>
  <si>
    <r>
      <t>Šalčiui nejautrių medžiagų sluoksnio įrengimas (h</t>
    </r>
    <r>
      <rPr>
        <vertAlign val="subscript"/>
        <sz val="11"/>
        <rFont val="Times New Roman"/>
        <family val="1"/>
        <charset val="186"/>
      </rPr>
      <t>min</t>
    </r>
    <r>
      <rPr>
        <sz val="11"/>
        <rFont val="Times New Roman"/>
        <family val="1"/>
        <charset val="186"/>
      </rPr>
      <t xml:space="preserve"> = 0,94 m)</t>
    </r>
  </si>
  <si>
    <t>6. Betoninių, granitinių bordiūrų įrengimas ir kiti darbai</t>
  </si>
  <si>
    <t>Betoninių kelio bordiūrų ant betono pagrindo įrengimas 220/150/1000 (su 0,03m peraukštėjimu kelkraščiuose)</t>
  </si>
  <si>
    <t>Sandarinimo juostos prie bordiūrų įrengimas h=4cm, b=1cm</t>
  </si>
  <si>
    <t>6.6</t>
  </si>
  <si>
    <t>Gruntavimas prieš sandarinimo juostos įrengimą (gruntas tinkantis juostai)</t>
  </si>
  <si>
    <t>6.7</t>
  </si>
  <si>
    <t>6.8</t>
  </si>
  <si>
    <t>6.9</t>
  </si>
  <si>
    <t>7. Kelio apstatymas ir saugaus eismo organizavimas (atitvarai, tvorelės)</t>
  </si>
  <si>
    <t>Galinių apsauginių kelio atitvarų sistemos įrengimas N2, W2, A (kelkraščiuose)</t>
  </si>
  <si>
    <t>8. Aplinkosauginės priemonės</t>
  </si>
  <si>
    <t>Tinklo metalinės tvoros 270/32/15 su visais reikalingais stulpais: paramų stulpais, įkalamais tiesiais ankeriais stulpams, įkalamais kryžminiais ankeriais stulpams,tvoros tinklo tvirtinimo grunte smeigėmis, tinklo jungimo/įtempimo junginiu, įrengimas, h≥2,50 m, kartu su metalinės tinklo tvoros skirtos varliagyvių apsaugai, su stulpais, tinklo jungimu/įtempimu junginiu, įrengimu, h≥0,60 m</t>
  </si>
  <si>
    <t>8.4</t>
  </si>
  <si>
    <t>8.5</t>
  </si>
  <si>
    <t>8.6</t>
  </si>
  <si>
    <t>8.7</t>
  </si>
  <si>
    <t>8.8</t>
  </si>
  <si>
    <t>8.9</t>
  </si>
  <si>
    <t>Varteliai žmonėms ir jų įrengimas, h≥2,20 m</t>
  </si>
  <si>
    <t>8.10</t>
  </si>
  <si>
    <t xml:space="preserve">Apsauginių kelio atitvarų sistemos įrengimas N2, W2, A </t>
  </si>
  <si>
    <t>8.11</t>
  </si>
  <si>
    <t>Galinių apsauginių kelio atitvarų komponentai</t>
  </si>
  <si>
    <t>9. Kelio apstatymas ir saugaus eismo organizavimas (kelio ženklai)</t>
  </si>
  <si>
    <t>A grupės signalinių stulpelių įrengimas</t>
  </si>
  <si>
    <t>9.2</t>
  </si>
  <si>
    <t>9.3</t>
  </si>
  <si>
    <t>9.4</t>
  </si>
  <si>
    <t>9.5</t>
  </si>
  <si>
    <t>Kelio ženklų skydų montavimas ant tristiebių atramų</t>
  </si>
  <si>
    <t>9.6</t>
  </si>
  <si>
    <t>10. Kelio apstatymas ir saugaus eismo organizavimas (horizontalusis ženklinimas)</t>
  </si>
  <si>
    <t>10.1</t>
  </si>
  <si>
    <t>Horizontalus kelio ženklinimas termoplastiku, Nr. 1.1 (polimerinėmis medžiagomis su stiklo rutuliukais)</t>
  </si>
  <si>
    <t>10.2</t>
  </si>
  <si>
    <t>10.3</t>
  </si>
  <si>
    <t>10.4</t>
  </si>
  <si>
    <t>Horizontalus kelio ženklinimas termoplastiku, Nr. 1.7 (polimerinėmis medžiagomis su stiklo rutuliukais)</t>
  </si>
  <si>
    <t>Iš viso skyriuje 10, 
Eur be PVM</t>
  </si>
  <si>
    <t>11. Kiti darbai</t>
  </si>
  <si>
    <t>11.1</t>
  </si>
  <si>
    <t>AB "Ambergird" informacinių ženklų perkėlimas į tą pačią vietą naujai suplaniruotame šlaite.</t>
  </si>
  <si>
    <t>11.2</t>
  </si>
  <si>
    <t>Dangos įrengimas iš žvyro dangos 0/32 (h=0,1m)</t>
  </si>
  <si>
    <t>11.3</t>
  </si>
  <si>
    <t>Iš viso skyriuje 11, 
Eur be PVM</t>
  </si>
  <si>
    <t>IŠ VISO ŽINIARAŠTYJE 1.2, EUR BE PVM</t>
  </si>
  <si>
    <t>DARBŲ KIEKIŲ ŽINIARAŠTIS NR. 1.2.1 – KELIO ELEMENTŲ DETALIZUOTAS ŽINIARAŠTIS</t>
  </si>
  <si>
    <t>Pralaidų įrengimas</t>
  </si>
  <si>
    <t>Grunto iškasimas išvežant iki 50 km (1% rankiniu būdu)</t>
  </si>
  <si>
    <t>Sankasai tinkamo biraus grunto iškasimas ir sandėliavimas statybvietėje</t>
  </si>
  <si>
    <t>Grunto supylimas ir sutankinimas naudojant esamą sankasai tinkantį gruntą</t>
  </si>
  <si>
    <t>Molinio grunto supylimas vagos užtvenkimui</t>
  </si>
  <si>
    <t>Esamų gelžbetoninių pralaidų ardymas, išvežimas ir utilizavimas rangovo pasirinktu atstumu</t>
  </si>
  <si>
    <t>Plieninių gofruotų 1,2 m skersmens skerspjūvio vandens pralaidų įrengimas (vamzdžius jungiant apkabomis)</t>
  </si>
  <si>
    <t>Plieninių gofruotų 2,5 m skersmens skerspjūvio vandens pralaidų įrengimas (vamzdžius jungiant apkabomis)</t>
  </si>
  <si>
    <t>Plieninių gofruotų 1,4 m skersmens skerspjūvio vandens pralaidų įrengimas (vamzdžius jungiant apkabomis)</t>
  </si>
  <si>
    <t>Surenkamųjų atraminių, portalinių, sparninių ir atraminių blokų montavimas iš  C30/37-XC4-XF4 klasės betono</t>
  </si>
  <si>
    <t>kg</t>
  </si>
  <si>
    <t>Gelžbetoninių gaminių paviršių, esančių sąlytyje su gruntu, padengimas teptine hidroizoliacija (2 sluoksniais)</t>
  </si>
  <si>
    <t>Filtruojančia neaustine geotekstile, apvyniojama aplink pralaidos vamzdį ir aplink pralaidos užpilo gruntą padengiamas plotas</t>
  </si>
  <si>
    <t>Filtruojančia neaustine geotekstile apvyniojama aplink apkabas padengiamas plotas</t>
  </si>
  <si>
    <t>Filtruojančia neaustine geotekstile šalčiui atspariam pagrindui padengiamas plotas</t>
  </si>
  <si>
    <t>Geomembrana padengiamas plotas</t>
  </si>
  <si>
    <t>Pagrindo iš šalčiui atsparaus grunto įrengimas</t>
  </si>
  <si>
    <t>Skaldos pagrindo surenkamiems gaminiams įrengimas h=10cm fr. 22/32</t>
  </si>
  <si>
    <t>Smėlio pagrindo fr.0/2 pralaidoms įrengimas</t>
  </si>
  <si>
    <t>Pralaidų užpylimas smulkiagrūdžiais, vidutiniagrūdžiais,  stambiagrūdžiais smėlio ir žvyro mišiniais, ir grunto sutankinimas</t>
  </si>
  <si>
    <t>Skaldos pagrindo įrengimas h=10cm fr. 22/32</t>
  </si>
  <si>
    <t>Tašelių, impregnuotų antiseptiku, montavimas</t>
  </si>
  <si>
    <t>Armatūros tinklų montavimas ir sudėjimas į projektinę padėtį 200x200 ∅6mm</t>
  </si>
  <si>
    <t>Pralaidos antgalių betonavimas C30/37-XF4-XC4 h=10cm</t>
  </si>
  <si>
    <t>Vagos ir šlaitų tvirtinimas betonu C30/37-XF4-XC4 h=10cm</t>
  </si>
  <si>
    <t>Vagos tvirtinimas betonu C30/37-XF4-XC4 h=12cm</t>
  </si>
  <si>
    <t>1.26</t>
  </si>
  <si>
    <t>Monolitinio betono konstrukcijų įrengimas</t>
  </si>
  <si>
    <t>1.27</t>
  </si>
  <si>
    <t>Monolitinių betono konstrukcijų armavimas</t>
  </si>
  <si>
    <t>1.28</t>
  </si>
  <si>
    <t>Liuko įrengimas</t>
  </si>
  <si>
    <t>1.29</t>
  </si>
  <si>
    <t>Plieninių konstrukcijų montavimas</t>
  </si>
  <si>
    <t>1.30</t>
  </si>
  <si>
    <t>Monolitinio betono pasluoksnio įrengimas</t>
  </si>
  <si>
    <t>1.31</t>
  </si>
  <si>
    <t>Esamos pralaidos užpildymas betonu</t>
  </si>
  <si>
    <t>1.32</t>
  </si>
  <si>
    <t>Geotinklu PET 40/20 padengiamas plotas</t>
  </si>
  <si>
    <t>1.33</t>
  </si>
  <si>
    <t>Geotinklu PET 40/40 padengiamas plotas</t>
  </si>
  <si>
    <t>1.34</t>
  </si>
  <si>
    <t>Geotinklu PET 120/40 padengiamas plotas</t>
  </si>
  <si>
    <t>1.35</t>
  </si>
  <si>
    <t>Eroziją stabdančio sintetinio erdvinio tinklu padengiamas plotas</t>
  </si>
  <si>
    <t>1.36</t>
  </si>
  <si>
    <t>Filtruojančia neaustine geotekstile padengiamas plotas šlaito tvirtinimui</t>
  </si>
  <si>
    <t>1.37</t>
  </si>
  <si>
    <t>Juodžemio isr smėlio mišinio šlaitų tvirtinimui įrengimas</t>
  </si>
  <si>
    <t>1.38</t>
  </si>
  <si>
    <t>Vagos tvirtinimas skalda fr. 22/32, h=15cm</t>
  </si>
  <si>
    <t>1.39</t>
  </si>
  <si>
    <t>Laikinos gofruotos PP Ø800 pralaidos įrengimas, vamzdžius jungiant movomis</t>
  </si>
  <si>
    <t>IŠ VISO ŽINIARAŠTYJE 1.2.1, EUR BE PVM</t>
  </si>
  <si>
    <t>3. Valstybinės reikšmės magistralinio kelio Vilnius - Utena Nr. A14 ruožo nuo 28,4 km iki 39,207  km rekonstravimas. Unik Nr. 4400-6089-1598. Statinio ribos ties 30,200-32,600 km</t>
  </si>
  <si>
    <t>DARBŲ KIEKIŲ ŽINIARAŠTIS NR. 1.3 – SUSISIEKIMO DALIS</t>
  </si>
  <si>
    <t>Kietų  veislių nuo 17 cm iki 24 cm skersmens medžių ir kelmų pašalinimas</t>
  </si>
  <si>
    <t>Kietų  veislių nuo 25 cm iki 32 cm skersmens medžių ir kelmų pašalinimas</t>
  </si>
  <si>
    <t xml:space="preserve">Betono plokščių dangos hvid=0,23 m ardymas </t>
  </si>
  <si>
    <t>Asfaltbetonio dangos hvid=0,087 m frezavimas arba išlaužimas ir sandėliavimas vietoje</t>
  </si>
  <si>
    <t>Granito skaldos hvid=0,13 m ardymas ir sandėliavimas vietoje</t>
  </si>
  <si>
    <t>Skaldos ir smėlio pagrindų hvid=0,12 m ardymas ir išvežimas utilizavimui rangovo pasirinktu atstumu</t>
  </si>
  <si>
    <t>Esamų kelio bordiūrų išardymas ir išvežimas utilizavimui rangovo pasirinktu atstumu</t>
  </si>
  <si>
    <t>Suoliukų išardymas ir išvežimas utilizavimui rangovo pasirinktu atstumu</t>
  </si>
  <si>
    <t>Šiukšliadėžių išardymas ir išvežimas utilizavimui rangovo pasirinktu atstumu</t>
  </si>
  <si>
    <t>Ardomos pralaidos su antgaliais (4 vnt) ir išvežimas į Statytojo nurodytą sandėliavimo vietą</t>
  </si>
  <si>
    <t>Signalinių stulpelių ardymas ir išvežimas utilizavimui rangovo pasirinktu atstumu</t>
  </si>
  <si>
    <t>Dirvožemio pašalinimas ir išvežimas rangovo pasirinktu atstumu (perteklinio)</t>
  </si>
  <si>
    <t>Grunto kasimas, pakrovimas ir išvežimas rangovo pasirinktu atstumu į sandėliavimo aikštelę</t>
  </si>
  <si>
    <t>Grunto kasimas, žemės sankasos įrengimas iškasant pakopas h(min)=0,60 m, pakrovimas ir išvežimas rangovo pasirinktu atstumu (perteklinio)</t>
  </si>
  <si>
    <t xml:space="preserve">Grunto kasimas, pakrovimas ir išvežimas rangovo pasirinktu atstumu (perteklinio) </t>
  </si>
  <si>
    <t>PP d600 pralaidų įrengimas (3 vnt.)</t>
  </si>
  <si>
    <t>Pralaidų antgalių įrengimas d600 pralaidoms</t>
  </si>
  <si>
    <t>3.18</t>
  </si>
  <si>
    <t>3.19</t>
  </si>
  <si>
    <t>8.12</t>
  </si>
  <si>
    <t>Nepatogaus grunto laukiniams gyvūnams praeiti įrengimas su geotekstilė 200g/m2</t>
  </si>
  <si>
    <t>Kelio ženklų skydų montavimas ant dvistiebių atramų</t>
  </si>
  <si>
    <t>10.5</t>
  </si>
  <si>
    <t>Horizontalus kelio ženklinimas termoplastiku, Nr. 1.8 (polimerinėmis medžiagomis su stiklo rutuliukais)</t>
  </si>
  <si>
    <t>10.6</t>
  </si>
  <si>
    <t>Horizontalus kelio ženklinimas termoplastiku, Nr. 1.12 (polimerinėmis medžiagomis su stiklo rutuliukais) (trikampiai)</t>
  </si>
  <si>
    <t>10.7</t>
  </si>
  <si>
    <t>Horizontalus kelio ženklinimas termoplastiku, Nr. 1.15.1 (polimerinėmis medžiagomis su stiklo rutuliukais) (retai užbrūkšniuotas plotas)</t>
  </si>
  <si>
    <t>10.8</t>
  </si>
  <si>
    <t>Horizontalus kelio ženklinimas termoplastiku, Nr. 1.17 (polimerinėmis medžiagomis su stiklo rutuliukais) (rodyklės su lenktu kotu)</t>
  </si>
  <si>
    <t>11. Telekomunikacijų tinklai</t>
  </si>
  <si>
    <t xml:space="preserve">Sudedamas vamzdis PVC D110x100x3000mm </t>
  </si>
  <si>
    <t>Grunto 1-2 kategorijos kasimas ir užkasimas rankiniu būdu, kai tranšėjos plotis iki 0,4 m</t>
  </si>
  <si>
    <t>Sudedamųjų kabelių apsaugos vamzdžių paklojimas paruoštoje tranšėjoje</t>
  </si>
  <si>
    <t>11.4</t>
  </si>
  <si>
    <t xml:space="preserve">Požeminių komunikacijų išpildomoji geodezinė nuotrauka </t>
  </si>
  <si>
    <t>12. Kiti darbai</t>
  </si>
  <si>
    <t>12.1</t>
  </si>
  <si>
    <t>Esamų KOS priemonių atstatymas ir išplėtimas kelio dangos paviršiaus būklės ir druskos kiekio jutikliu pagal pridedamą specifikaciją. Jutiklio integravimas su esama KOS stotelės įranga, valdiklį išplečiant reikiamomis detalėmis.</t>
  </si>
  <si>
    <t>12.2</t>
  </si>
  <si>
    <t>12.3</t>
  </si>
  <si>
    <t>Iš viso skyriuje 12, 
Eur be PVM</t>
  </si>
  <si>
    <t>IŠ VISO ŽINIARAŠTYJE 1.3, EUR BE PVM</t>
  </si>
  <si>
    <t>DARBŲ KIEKIŲ ŽINIARAŠTIS NR. 1.3.1 – KELIO ELEMENTŲ DETALIZUOTAS ŽINIARAŠTIS</t>
  </si>
  <si>
    <t>Esamų gelžbetoninių pralaidų ardymas, išvežimas rangovo pasirinktu atstumu ir utilizavimas</t>
  </si>
  <si>
    <t>Plieninių gofruotų 1,5 m skersmens skerspjūvio vandens pralaidų įrengimas (vamzdžius jungiant apkabomis)</t>
  </si>
  <si>
    <t>Tarpo tarp surenkamų gaminių ir vamzdžių užpildymas C30/37-XF4-XC4 klasės betonu</t>
  </si>
  <si>
    <t>Skaldos pagrindo įrengimas h=30cm fr. 22/32</t>
  </si>
  <si>
    <t>Vagos tvirtinimas betonu C30/37-XF4-XC4 h=20cm</t>
  </si>
  <si>
    <t>IŠ VISO ŽINIARAŠTYJE 1.3.1, EUR BE PVM</t>
  </si>
  <si>
    <t>4. Valstybinės reikšmės magistralinio kelio Vilnius - Utena Nr. A14 ruožo nuo 28,4 km iki 39,207 km rekonstravimas. Unik Nr. 4400-6089-1600. Statinio ribos ties 32,600-33,000 km</t>
  </si>
  <si>
    <t>DARBŲ KIEKIŲ ŽINIARAŠTIS NR. 1.4 – SUSISIEKIMO DALIS</t>
  </si>
  <si>
    <t xml:space="preserve">Betono plokščių dangos hvid=0,22 m ardymas </t>
  </si>
  <si>
    <t>Asfaltbetonio dangos hvid=0,077 m frezavimas arba išlaužimas ir sandėliavimas vietoje</t>
  </si>
  <si>
    <t xml:space="preserve">Naudoto asfalto granulių pakrovimas ir išvežimas į sandėliavimo aikštelę antriniam panaudojimui rangovo pasirinktu atstumu </t>
  </si>
  <si>
    <t>Granito skaldos hvid=0,091 m ardymas ir sandėliavimas vietoje</t>
  </si>
  <si>
    <t>Cementu stabilizuoto grunto hvid=0,09 m ardymas ir išvežimas utilizavimui rangovo pasirinktu atstumu</t>
  </si>
  <si>
    <t xml:space="preserve">Dvistiebių kelio ženklų atramų išardymas ir išvežimas į Statytojo nurodytą sandėliavimo vietą </t>
  </si>
  <si>
    <t xml:space="preserve">Skydų nuėmimas nuo dvistiebių atramų ir išvežimas į Statytojo nurodytą sandėliavimo vietą </t>
  </si>
  <si>
    <t>Esamų betoninių latakų su betono pagrindu ardymas ir išvežimas utilizavimui rangovo pasirinktu atstumu</t>
  </si>
  <si>
    <t xml:space="preserve">Ardomos pralaidos su antgaliais (5 vnt) ir išvežimas utilizavimui rangovo pasirinktu atstumu </t>
  </si>
  <si>
    <t>Esamo horizontalaus ženklinimo frezavimas</t>
  </si>
  <si>
    <t>Dirvožemio pašalinimas, išvežimas į laikiną sandėliavimo aikštelę rangovo pasirinktu atstumu</t>
  </si>
  <si>
    <t>PP d600 pralaidų įrengimas (2 vnt.)</t>
  </si>
  <si>
    <t>PP d400 pralaidų įrengimas, perforuotas vamzdis apvyniotas geotekstile (1 vnt.)</t>
  </si>
  <si>
    <t>4. Šaligatvių įrengimas (I dangos konstrukcijos variantas)</t>
  </si>
  <si>
    <t>Apsauginio šalčiui atsparaus sluoksnio (k10≥1,5·10-5)  įrengimas (h≥0,93 m)</t>
  </si>
  <si>
    <t>Asfalto pagrindo dangos sluoksnio įrengimas AC 16 PD (h = 0,08 m) (įvertinus taktilines dangas)</t>
  </si>
  <si>
    <t>Išlyginamojo sluoksnio iš nesurištojo mineralinių medžiagų mišinio fr. 0/5 (dulkių kiekis iki 5 %), h = 0,03 m įrengimas</t>
  </si>
  <si>
    <t>Įspėjamųjų ir vedimo paviršių įrengimas (200x100x80) geltonos spalvos su kauburėliais</t>
  </si>
  <si>
    <t>Įspėjamųjų ir vedimo paviršių įrengimas (200x100x80) geltonos spalvos su juostelėmis</t>
  </si>
  <si>
    <t>Apsauginio šalčiui atsparaus sluoksnio (k10≥1,5·10-5)  įrengimas (h≥0,81 m)</t>
  </si>
  <si>
    <t>Skaldos pagrindo sluoksnio įrengimas (h=0,15 m)</t>
  </si>
  <si>
    <t>4.10</t>
  </si>
  <si>
    <t>Trinkelių dangos įrengimas (200x100x80) raudonos spalvos</t>
  </si>
  <si>
    <t>4.11</t>
  </si>
  <si>
    <t>Apsauginio šalčiui atsparaus sluoksnio (k10≥1,5·10-5)  įrengimas (h≥0,94 m)</t>
  </si>
  <si>
    <t>4.12</t>
  </si>
  <si>
    <t>4.13</t>
  </si>
  <si>
    <t>4.14</t>
  </si>
  <si>
    <t>Trinkelių dangos įrengimas (200x100x80) pilkos spalvos</t>
  </si>
  <si>
    <t>4.15</t>
  </si>
  <si>
    <t>4.16</t>
  </si>
  <si>
    <t>4.17</t>
  </si>
  <si>
    <t>4.18</t>
  </si>
  <si>
    <t>4.19</t>
  </si>
  <si>
    <t>4.20</t>
  </si>
  <si>
    <t>4.21</t>
  </si>
  <si>
    <t>4.22</t>
  </si>
  <si>
    <t>4.23</t>
  </si>
  <si>
    <t>4.24</t>
  </si>
  <si>
    <t>4.25</t>
  </si>
  <si>
    <t>4. Šaligatvių įrengimas (II dangos konstrukcijos variantas)</t>
  </si>
  <si>
    <t>Šalčiui nejautrių medžiagų sluoksnio įrengimas (h≥0,93 m)</t>
  </si>
  <si>
    <t>Šalčiui nejautrių medžiagų sluoksnio įrengimas (h≥0,81 m)</t>
  </si>
  <si>
    <t>Šalčiui nejautrių medžiagų sluoksnio įrengimas (h≥0,94 m)</t>
  </si>
  <si>
    <t>5. Betoninių, granitinių bordiūrų įrengimas ir kiti darbai</t>
  </si>
  <si>
    <t>Betoninių kelio bordiūrų ant betono pagrindo įrengimas 300/150/1000</t>
  </si>
  <si>
    <t>Betoninių vejos bordiūrų ant betono pagrindo įrengimas 200/80/1000</t>
  </si>
  <si>
    <t>Granitinių kelio bordiūrų ant betono pagrindo įrengimas 220/150/1000 h=0,075 cm (nusklemptas, salelėse)</t>
  </si>
  <si>
    <t>5.4</t>
  </si>
  <si>
    <t>5.5</t>
  </si>
  <si>
    <t>5.6</t>
  </si>
  <si>
    <t>5.7</t>
  </si>
  <si>
    <t>5.8</t>
  </si>
  <si>
    <t>5.9</t>
  </si>
  <si>
    <t>5.10</t>
  </si>
  <si>
    <t>5.11</t>
  </si>
  <si>
    <t>5.12</t>
  </si>
  <si>
    <t>6. Kelio apstatymas ir saugaus eismo organizavimas (atitvarai, tvorelės)</t>
  </si>
  <si>
    <t>Dėžinio skerspjūvio apsauginių kelio atitvarų sistemos įrengimas N2, W2, A (pėsčiųjų takai)</t>
  </si>
  <si>
    <t>Dėžinio skerspjūvio galinių apsauginių kelio atitvarų sistemos įrengimas N2, W2, A (pėsčiųjų takai)</t>
  </si>
  <si>
    <t>Pėsčiųjų tvorelės įrengimas</t>
  </si>
  <si>
    <t>7. Aplinkosauginės priemonės</t>
  </si>
  <si>
    <t>8. Kelio apstatymas ir saugaus eismo organizavimas (kelio ženklai)</t>
  </si>
  <si>
    <t>Stiklo atšvaitų įrengimas bordiūruose</t>
  </si>
  <si>
    <t xml:space="preserve">Horizontalus kelio ženklinimas termoplastiku, Nr. 1.2 (polimerinėmis medžiagomis su stiklo rutuliukais) </t>
  </si>
  <si>
    <t>Paviljono su betono pagrindu įrengimas</t>
  </si>
  <si>
    <t>Suoliuko su betono pagrindu įrengimas</t>
  </si>
  <si>
    <t>Šiukšliadėžės įrengimas</t>
  </si>
  <si>
    <t>IŠ VISO ŽINIARAŠTYJE 1.4, EUR BE PVM</t>
  </si>
  <si>
    <t>5. Valstybinės reikšmės magistralinio kelio Vilnius - Utena Nr. A14 ruožo nuo 28,4 km iki 39,207  km rekonstravimas. Unik Nr. 4400-6089-1610. Statinio ribos ties 33,000-34,800 km</t>
  </si>
  <si>
    <t>DARBŲ KIEKIŲ ŽINIARAŠTIS NR. 1.5 – SUSISIEKIMO DALIS</t>
  </si>
  <si>
    <t xml:space="preserve">Pašalintų kelmų išvežimas rangovo pasirinktu atstumu ir utilizavimas </t>
  </si>
  <si>
    <t xml:space="preserve">Krūmų kirtimas, smulkinimas ir išvežimas rangovo pasirinktu atstumu </t>
  </si>
  <si>
    <t>Asfaltbetonio dangos hvid=0,08 m frezavimas arba išlaužimas ir sandėliavimas vietoje</t>
  </si>
  <si>
    <t>Granito skaldos hvid=0,08 m ardymas ir sandėliavimas vietoje</t>
  </si>
  <si>
    <t xml:space="preserve">Granito skaldos pakrovimas ir išvežimas į sandėliavimo aikštelę antriniam panaudojimui rangovo pasirinktu atstumu </t>
  </si>
  <si>
    <t>Cementu stabilizuoto grunto hvid=0,25 m ardymas ir išvežimas utilizavimui rangovo pasirinktu atstumu</t>
  </si>
  <si>
    <t xml:space="preserve">Vienstiebių kelio ženklų atramų išardymas ir išvežimas į Statytojo nurodytą sandėliavimo vietą </t>
  </si>
  <si>
    <t xml:space="preserve">Skydų nuėmimas nuo vienstiebių atramų ir išvežimas į Statytojo nurodytą sandėliavimo vietą </t>
  </si>
  <si>
    <t>IŠ VISO ŽINIARAŠTYJE 1.5, EUR BE PVM</t>
  </si>
  <si>
    <t>DARBŲ KIEKIŲ ŽINIARAŠTIS NR. 1.5.1 – KELIO ELEMENTŲ DETALIZUOTAS ŽINIARAŠTIS</t>
  </si>
  <si>
    <t>Esamų gelžbetoninių pralaidų ardymas, išvežimas rangovo pasirinktu atstumu  ir utilizavimas</t>
  </si>
  <si>
    <t>IŠ VISO ŽINIARAŠTYJE 1.5.1, EUR BE PVM</t>
  </si>
  <si>
    <t>6. Valstybinės reikšmės magistralinio kelio Vilnius - Utena Nr. A14 ruožo nuo 28,4 km iki 39,207  km rekonstravimas. Unik Nr. 4400-6089-1621. Statinio ribos ties 34,800-36,500 km</t>
  </si>
  <si>
    <t>DARBŲ KIEKIŲ ŽINIARAŠTIS NR. 1.6 – SUSISIEKIMO DALIS</t>
  </si>
  <si>
    <t>Demontuotos betono dangos sutrupinimas iki 0/32 arba 0/45 fr. ir panaudojimas kelio dangos projektinėje konstrukcijoje arba demontuotų plokščių išvežimas į rangovo pasirinktą utilizavimo vietą (iki 30 km)</t>
  </si>
  <si>
    <t>Skaldos ir smėlio pagrindų hvid=0,10 m ardymas ir išvežimas utilizavimui rangovo pasirinktu atstumu</t>
  </si>
  <si>
    <t>Cementu stabilizuoto grunto hvid=0,22 m ardymas ir išvežimas utilizavimui rangovo pasirinktu atstumu</t>
  </si>
  <si>
    <t>Ardomos pralaidos su antgaliais (1 vnt )ir išvežimas utilizavimui rangovo pasirinktu atstumu</t>
  </si>
  <si>
    <t>Grunto kasimas, pakrovimas ir išvežimas rangovo pasirinktu atstumu (perteklinio) (durpių ir kt. silpnų gruntų iškasimas)</t>
  </si>
  <si>
    <t>Žemės sankasos įrengimas, panaudojant esamą gruntą iš iškasų</t>
  </si>
  <si>
    <t>2.24</t>
  </si>
  <si>
    <t>2.25</t>
  </si>
  <si>
    <t>`</t>
  </si>
  <si>
    <t>PP d400 pralaidų įrengimas (4 vnt.)</t>
  </si>
  <si>
    <t>IŠ VISO ŽINIARAŠTYJE 1.6, EUR BE PVM</t>
  </si>
  <si>
    <t>DARBŲ KIEKIŲ ŽINIARAŠTIS NR. 1.6.1 – KELIO ELEMENTŲ DETALIZUOTAS ŽINIARAŠTIS</t>
  </si>
  <si>
    <t>Esamų gelžbetoninių pralaidų ardymas, išvežimas ir utilizavimas</t>
  </si>
  <si>
    <t>Gelžbetoninių 1,2 m skersmens skerspjūvio vandens pralaidų įrengimas kontroliuojamo gręžimo būdu</t>
  </si>
  <si>
    <t>IŠ VISO ŽINIARAŠTYJE 1.6.1, EUR BE PVM</t>
  </si>
  <si>
    <t>7. Valstybinės reikšmės magistralinio kelio Vilnius - Utena Nr. A14 ruožo nuo 28,4 km iki 39,207  km rekonstravimas. Unik Nr. 4400-6089-1632. Statinio ribos ties 36,500-36,941 km</t>
  </si>
  <si>
    <t>DARBŲ KIEKIŲ ŽINIARAŠTIS NR. 1.7 – SUSISIEKIMO DALIS</t>
  </si>
  <si>
    <t>Asfaltbetonio dangos hvid=0,083 m frezavimas arba išlaužimas ir sandėliavimas vietoje</t>
  </si>
  <si>
    <t xml:space="preserve">Akmenų grindinio hvid=0,152 m išardymas ir išvežimas rangovo pasirinktu atstumu </t>
  </si>
  <si>
    <t>Akmenų grindinys (grįžtamoji medžiaga ne mažiau kaip 40,5 Eur/m3)</t>
  </si>
  <si>
    <t xml:space="preserve">Skaldos ir smėlio pagrindų hvid=0,15 m ardymas ir išvežimas utilizavimui rangovo pasirinktu atstumu </t>
  </si>
  <si>
    <t>Cementu stabilizuoto grunto hvid=0,20 m ardymas ir išvežimas utilizavimui rangovo pasirinktu atstumu</t>
  </si>
  <si>
    <t>Esamų betoninių latakų su betono pagrindu ardymasir išvežimas utilizavimui rangovo pasirinktu atstumu</t>
  </si>
  <si>
    <t>Ardomos pralaidos su antgaliais (1 vnt) ir išvežimas utilizavimui rangovo pasirinktu atstumu</t>
  </si>
  <si>
    <t>3. Drenažo įrengimas</t>
  </si>
  <si>
    <t>Drenažo žiočių įrengimas</t>
  </si>
  <si>
    <t>Geotekstilė drenažui 100 g/m²</t>
  </si>
  <si>
    <t>Skaldelė drenažui 5/8</t>
  </si>
  <si>
    <t>Skaldelė drenažui 11/16</t>
  </si>
  <si>
    <t>Apsauginio šalčiui atsparaus sluoksnio (k10≥1,5·10-5) įrengimas virš drenažo</t>
  </si>
  <si>
    <t>4. Vandens nuleidimas</t>
  </si>
  <si>
    <t>Daubos planiravimas ir tankinimas</t>
  </si>
  <si>
    <t>Daubos tvirtinimas žvyru fr. 16/32 h=15 cm</t>
  </si>
  <si>
    <t>Daubos tvirtinimas 16-36 akmenų grindiniu įpluktų į C20/25 h=20 cm betono pagrindą, tarpus užpildant skalda</t>
  </si>
  <si>
    <t>5. Šaligatvių įrengimas (I dangos konstrukcijos variantas)</t>
  </si>
  <si>
    <t>5.13</t>
  </si>
  <si>
    <t>5.14</t>
  </si>
  <si>
    <t>5.15</t>
  </si>
  <si>
    <t>5.16</t>
  </si>
  <si>
    <t>5. Kelio dangos konstrukcijos (I dangos konstrukcijos variantas)</t>
  </si>
  <si>
    <t>5.17</t>
  </si>
  <si>
    <t>5.18</t>
  </si>
  <si>
    <t>5.19</t>
  </si>
  <si>
    <t>5.20</t>
  </si>
  <si>
    <t>5.21</t>
  </si>
  <si>
    <t>5.22</t>
  </si>
  <si>
    <t>5.23</t>
  </si>
  <si>
    <t>5.24</t>
  </si>
  <si>
    <t>5.25</t>
  </si>
  <si>
    <t>5. Šaligatvių įrengimas (II dangos konstrukcijos variantas)</t>
  </si>
  <si>
    <t>5. Kelio dangos konstrukcijos (II dangos konstrukcijos variantas)</t>
  </si>
  <si>
    <t>Betoninių kelio bordiūrų ant betono pagrindo įrengimas 300/150/1000 (be peraukštėjimo, pėsčiųjų perėjimuose)</t>
  </si>
  <si>
    <t>6.10</t>
  </si>
  <si>
    <t>6.11</t>
  </si>
  <si>
    <t>6.12</t>
  </si>
  <si>
    <t>6.13</t>
  </si>
  <si>
    <t>7.5</t>
  </si>
  <si>
    <t>7.6</t>
  </si>
  <si>
    <t>7.7</t>
  </si>
  <si>
    <t>9.7</t>
  </si>
  <si>
    <t>Kelio ženklų skydų montavimas ant apšvietimo atramų</t>
  </si>
  <si>
    <t>9.8</t>
  </si>
  <si>
    <t>Horizontalus kelio ženklinimas termoplastiku, Nr. 1.7 (polimerinėmis medžiagomis su stiklo rutuliukais) (0,5-0,5)</t>
  </si>
  <si>
    <t>10.9</t>
  </si>
  <si>
    <t>10.10</t>
  </si>
  <si>
    <t>Horizontalus kelio ženklinimas termoplastiku, Nr. 1.16 (polimerinėmis medžiagomis su stiklo rutuliukais) (sankryžos rodyklės)</t>
  </si>
  <si>
    <t>10.11</t>
  </si>
  <si>
    <t xml:space="preserve">Horizontalus kelio ženklinimas termoplastiku, Nr. 1.22 (polimerinėmis medžiagomis su stiklo rutuliukais) </t>
  </si>
  <si>
    <t xml:space="preserve">Plastikinio prieš erozinio demblio įrengimas (pateikiamas plotas nevertinant persidengimų ir užlenkimų) </t>
  </si>
  <si>
    <t>11.5</t>
  </si>
  <si>
    <t>IŠ VISO ŽINIARAŠTYJE 1.7, EUR BE PVM</t>
  </si>
  <si>
    <t>DARBŲ KIEKIŲ ŽINIARAŠTIS NR. 1.7.1 – KELIO ELEMENTŲ DETALIZUOTAS ŽINIARAŠTIS</t>
  </si>
  <si>
    <t>Plieninių gofruotų 1,8 m skersmens skerspjūvio vandens pralaidų įrengimas (vamzdžius jungiant apkabomis)</t>
  </si>
  <si>
    <t>IŠ VISO ŽINIARAŠTYJE 1.7.1, EUR BE PVM</t>
  </si>
  <si>
    <t>8. Valstybinės reikšmės magistralinio kelio Vilnius - Utena Nr. A14 ruožo nuo 28,4 km iki 39,207  km rekonstravimas. Unik Nr. 4400-6089-1643. Statinio ribos ties 36,941-39,207 km</t>
  </si>
  <si>
    <t>DARBŲ KIEKIŲ ŽINIARAŠTIS NR. 1.8 – SUSISIEKIMO DALIS</t>
  </si>
  <si>
    <t xml:space="preserve">Betono plokščių dangos hvid=0,26 m ardymas </t>
  </si>
  <si>
    <t>Asfaltbetonio dangos hvid=0,07 m frezavimas arba išlaužimas ir sandėliavimas vietoje</t>
  </si>
  <si>
    <t>Skaldos ir smėlio pagrindų hvid=0,18 m ardymas ir išvežimas utilizavimui rangovo pasirinktu atstumu</t>
  </si>
  <si>
    <t>Cementu stabilizuoto grunto hvid=0,30 m ardymas ir išvežimas utilizavimui rangovo pasirinktu atstumu</t>
  </si>
  <si>
    <t xml:space="preserve">Esamų apsauginių kelio atitvarų išardymas ir išvežimas į Statytojo nurodytą sandėliavimo vietą </t>
  </si>
  <si>
    <t>Ardomos pralaidos su antgaliais (4 vnt) ir išvežimas utilizavimui rangovo pasirinktu atstumu</t>
  </si>
  <si>
    <t xml:space="preserve">Bordiūrinės lietaus nuotekų surinkimo grotelės, D400 apkrovos klasės (montuojamos su D600 skersmens plastikiniais šuliniais) </t>
  </si>
  <si>
    <t>Naujų plastikinių lietaus surinkimo šulinėlių, d600 mm skersmens, iki 2,50 m gylio, su visomis jungtimis bei atramomis tiekimas, sumontavimas, išbandymas.</t>
  </si>
  <si>
    <t>PP d600 pralaidų įrengimas (1 vnt.)</t>
  </si>
  <si>
    <t>6. Nuovažos
 (I dangos konstrukcijos variantas)</t>
  </si>
  <si>
    <t>6. Nuovažos
 (II dangos konstrukcijos variantas)</t>
  </si>
  <si>
    <t>7. Betoninių, granitinių bordiūrų įrengimas ir kiti darbai</t>
  </si>
  <si>
    <t>7.8</t>
  </si>
  <si>
    <t>7.9</t>
  </si>
  <si>
    <t>7.10</t>
  </si>
  <si>
    <t>7.11</t>
  </si>
  <si>
    <t>7.12</t>
  </si>
  <si>
    <t>7.13</t>
  </si>
  <si>
    <t>8. Kelio apstatymas ir saugaus eismo organizavimas (atitvarai, tvorelės)</t>
  </si>
  <si>
    <t>9. Aplinkosauginės priemonės</t>
  </si>
  <si>
    <t>9.9</t>
  </si>
  <si>
    <t>10. Kelio apstatymas ir saugaus eismo organizavimas (kelio ženklai)</t>
  </si>
  <si>
    <t>11. Kelio apstatymas ir saugaus eismo organizavimas (horizontalusis ženklinimas)</t>
  </si>
  <si>
    <t>11.6</t>
  </si>
  <si>
    <t>11.7</t>
  </si>
  <si>
    <t xml:space="preserve">Esamo vidutinio greičio matuoklio atstatymas, pilnai atstatant jo veikimą, suderinant su kitais projekto sprendiniais </t>
  </si>
  <si>
    <t>12.4</t>
  </si>
  <si>
    <t>Skaldos pagrindo sluoksnio įrengimas ties garso barjeru (h=0,20 m)</t>
  </si>
  <si>
    <t>12.5</t>
  </si>
  <si>
    <t>Papildomo apsauginio šalčiui atsparaus sluoksnio (k10≥1,5·10-5) įrengimas ties garso barjeru</t>
  </si>
  <si>
    <t>12.6</t>
  </si>
  <si>
    <t>Kelkraščio viršutinio sluoksnio įrengimas ties garso barjeru (h = 0,075 m)</t>
  </si>
  <si>
    <t>12.7</t>
  </si>
  <si>
    <t>12.8</t>
  </si>
  <si>
    <t>12.9</t>
  </si>
  <si>
    <t>Kelkraščio apatinio sluoksnio įrengimas ties garso barjeru (h = 0,075 m)</t>
  </si>
  <si>
    <t>IŠ VISO ŽINIARAŠTYJE 1.8, EUR BE PVM</t>
  </si>
  <si>
    <t>DARBŲ KIEKIŲ ŽINIARAŠTIS NR. 1.8.1 – KELIO ELEMENTŲ DETALIZUOTAS ŽINIARAŠTIS</t>
  </si>
  <si>
    <t>Plieninių gofruotų 1,6 m skersmens skerspjūvio vandens pralaidų įrengimas (vamzdžius jungiant apkabomis)</t>
  </si>
  <si>
    <t>Triukšmo užtvaros</t>
  </si>
  <si>
    <t>Triukšmo užtvaros sisitemos su gelžbetoniniais parapetiniais atitvarais įrengimas metrais ir triukšmą slopinančių elementų plotas</t>
  </si>
  <si>
    <t>Kontroliniai triukšmo lygio matavimai gyvenamųjų pastatų aplinkoje</t>
  </si>
  <si>
    <t>vnt</t>
  </si>
  <si>
    <t>IŠ VISO ŽINIARAŠTYJE 1.8.1, EUR BE PVM</t>
  </si>
  <si>
    <t>9. Valstybinės reikšmės rajoninio kelio Nr. 2812 Joniškis - Dubingiai - Dirmeitai - Paberžė rekonstravimas. Unik. Nr. 4400-4879-6058. (Kairėje magistralinio kelio pusėje)</t>
  </si>
  <si>
    <t>DARBŲ KIEKIŲ ŽINIARAŠTIS NR. 1.9 – SUSISIEKIMO DALIS</t>
  </si>
  <si>
    <t xml:space="preserve">Grunto kasimas, pakrovimas ir išvežimas rangovo pasirinktu atstumu į sandėliavimo aikštelę  </t>
  </si>
  <si>
    <t>3. Šaligatvių įrengimas (I dangos konstrukcijos variantas)</t>
  </si>
  <si>
    <t>3. Šaligatvių įrengimas (II dangos konstrukcijos variantas)</t>
  </si>
  <si>
    <t>IŠ VISO ŽINIARAŠTYJE 1.9, EUR BE PVM</t>
  </si>
  <si>
    <t>9. Valstybinės reikšmės rajoninio kelio Nr. 2812 Joniškis - Dubingiai - Dirmeitai - Paberžė rekonstravimas. Unik. Nr. 4400-4879-6058. (Dešinėje magistralinio kelio pusėje)</t>
  </si>
  <si>
    <t>DARBŲ KIEKIŲ ŽINIARAŠTIS NR. 1.10 – SUSISIEKIMO DALIS</t>
  </si>
  <si>
    <t>Asfaltbetonio dangos hvid=0,085 m frezavimas arba išlaužimas ir sandėliavimas vietoje</t>
  </si>
  <si>
    <t>Naudoto asfalto granulių pakrovimas ir išvežimas į sandėliavimo aikštelę antriniam panaudojimui rangovo pasirinktu atstumu (iki 30 km)</t>
  </si>
  <si>
    <t xml:space="preserve">Skaldos ir smėlio pagrindų hvid=0,15 m ardymas ir išvežimas utilizavimui rangovo pasirinktu atstumu  </t>
  </si>
  <si>
    <t>IŠ VISO ŽINIARAŠTYJE 1.10, EUR BE PVM</t>
  </si>
  <si>
    <t>Magistralinio kelio A14 Vilnius–Utena ruožo nuo 28,40 iki 39,207 km rekonstravimo techninis darbo projektas</t>
  </si>
  <si>
    <t>DARBŲ KIEKIŲ ŽINIARAŠTIS 2.1  – MELIORACIJOS DALIS</t>
  </si>
  <si>
    <t>Mato vnt</t>
  </si>
  <si>
    <r>
      <t xml:space="preserve">Vieneto kaina, Eur be PVM  </t>
    </r>
    <r>
      <rPr>
        <b/>
        <sz val="11"/>
        <color rgb="FFFF0000"/>
        <rFont val="Times New Roman"/>
        <family val="1"/>
        <charset val="186"/>
      </rPr>
      <t>(pildo Tiekėjas)</t>
    </r>
  </si>
  <si>
    <t>-</t>
  </si>
  <si>
    <t>Esamų drenų ieškojimas</t>
  </si>
  <si>
    <t>m3</t>
  </si>
  <si>
    <t>Grunto kasimas rankiniu būdu požeminių inžinerinių komunikacijų bei kitose zonose</t>
  </si>
  <si>
    <t>Vandens pašalinimas iš tranšėjų</t>
  </si>
  <si>
    <t>Val.</t>
  </si>
  <si>
    <t>Drenažo sausintuvų iš gofruotų/perforuotų  PVC Ø65/74 mm vamzdžių įrengimas iki 2m gylyje</t>
  </si>
  <si>
    <t>Drenažo sausintuvų iš gofruotų/perforuotų  PVC Ø80/92 mm vamzdžių įrengimas iki 2m gylyje</t>
  </si>
  <si>
    <t>Drenažo rinktuvų iš gofruotų/perforuotų  PVC Ø113/128 mm vamzdžių įrengimas iki 2m gylyje</t>
  </si>
  <si>
    <t>Drenažo rinktuvų iš gofruotų/perforuotų  PVC Ø145/160 mm vamzdžių įrengimas iki 2m gylyje</t>
  </si>
  <si>
    <t>Drenažo rinktuvų iš gofruotų/perforuotų  PVC Ø180/200 mm vamzdžių įrengimas iki 2m gylyje</t>
  </si>
  <si>
    <t>Drenažo sausintuvų iš gofruotų/perforuotų  PP SN8 klasės Ø110/98 mm vamzdžių įrengimas iki 2m gylyje</t>
  </si>
  <si>
    <t>Drenažo rinktuvų iš gofruotų/perforuotų  PP SN8 klasės Ø110/98 mm vamzdžių įrengimas iki 2m gylyje</t>
  </si>
  <si>
    <t>Drenažo rinktuvų iš gofruotų/perforuotų  PP SN8 klasės Ø160/139 mm vamzdžių įrengimas iki 2m gylyje</t>
  </si>
  <si>
    <t>Drenažo rinktuvai iš PP SN8 200/174 mm perforuotų gofruotų vamzdžių įrengimas</t>
  </si>
  <si>
    <t>Drenažo rinktuvai iš PP SN8 250/218 mm perforuotų gofruotų vamzdžių įrengimas</t>
  </si>
  <si>
    <t>Drenažo rinktuvai iš PP SN8 285/250 mm perforuotų gofruotų vamzdžių įrengimas</t>
  </si>
  <si>
    <t>Drenažo rinktuvai iš PP SN8 315/276 mm perforuotų gofruotų vamzdžių įrengimas</t>
  </si>
  <si>
    <t>Drenažo rinktuvai iš PP SN8 343/300 mm perforuotų gofruotų vamzdžių įrengimas</t>
  </si>
  <si>
    <t>Drenažo rinktuvai iš PP SN8 400/348 mm perforuotų gofruotų vamzdžių įrengimas</t>
  </si>
  <si>
    <t>Drenažo rinktuvai iš PP SN8 458/400 mm perforuotų gofruotų vamzdžių įrengimas</t>
  </si>
  <si>
    <t>Drenažo rinktuvų iš neperforuotų lygių PVC SN4 klasės Ø160x4,0 mm vamzdžių įrengimas vienakaušiais ekskavatoriais</t>
  </si>
  <si>
    <t>Drenažo sausintuvų iš neperforuotų lygių PVC SN8 klasės Ø110x3.4 mm vamzdžių įrengimas vienakaušiais ekskavatoriais</t>
  </si>
  <si>
    <t>Drenažo rinktuvų iš neperforuotų lygių PVC SN8 klasės Ø110x3.4 mm vamzdžių įrengimas vienakaušiais ekskavatoriais</t>
  </si>
  <si>
    <t>Drenažo rinktuvų iš neperforuotų lygių PVC SN8 klasės Ø160x4.7 mm vamzdžių įrengimas vienakaušiais ekskavatoriais</t>
  </si>
  <si>
    <t>Esamos kanalizuotos linijos  g/b 600 pajungimas į G/b  šulinius. Klojant g/b DN 600 vamzdžius (po 2.5m)</t>
  </si>
  <si>
    <t>Esamos kanalizuotos linijos  g/b 800 pajungimas į G/b  šulinius. Klojant g/b DN 800 vamzdžius (po 2.5m)</t>
  </si>
  <si>
    <t>Esamos kanalizuotos linijos  g/b 1000 pajungimas į G/b  šulinius. Klojant g/b DN 1000 vamzdžius (po 2.5m)</t>
  </si>
  <si>
    <t>Požeminių drenažo šulinių įrengimas PE ŠP600</t>
  </si>
  <si>
    <t>Požeminių drenažo šulinio ŠP-3 įrengimas</t>
  </si>
  <si>
    <t>Požeminių drenažo šulinio ŠP-4 įrengimas</t>
  </si>
  <si>
    <t>Kontrolinių šulinių KŠ-20 įrengimas</t>
  </si>
  <si>
    <t>Paviršinio vandens nuleistuvo F-10 įrengimas prie pralaidos</t>
  </si>
  <si>
    <t>Paviršinio vandens nuleistuvo F-5-1 įrengimas pakelėje</t>
  </si>
  <si>
    <t>Esamo paviršinio vandens nuleistuvo F-5-1 valymas nuo sąnašų</t>
  </si>
  <si>
    <t>HDPE Ø120/101.7 mm drenažo žiočių įrengimas</t>
  </si>
  <si>
    <t>HDPE Ø343/300 mm drenažo žiočių įrengimas</t>
  </si>
  <si>
    <t>HDPE Ø177/154 mm drenažo žiočių įrengimas</t>
  </si>
  <si>
    <t>HDPE Ø232.6/199.8 mm drenažo žiočių įrengimas</t>
  </si>
  <si>
    <t xml:space="preserve">HDPE Ø284/249 mm drenažo žiočių įrengimas </t>
  </si>
  <si>
    <t xml:space="preserve">HDPE Ø400/348mm drenažo žiočių įrengimas </t>
  </si>
  <si>
    <t>Žiočių išvalymas nuo sąnašų</t>
  </si>
  <si>
    <t>1.40</t>
  </si>
  <si>
    <t>Žiočių ĮT-3 išvalymas nuo sąnašų</t>
  </si>
  <si>
    <t>1.41</t>
  </si>
  <si>
    <t>Žiočių ĮT-6 išvalymas nuo sąnašų</t>
  </si>
  <si>
    <t>1.42</t>
  </si>
  <si>
    <t>Žiočių ĮT-8 išvalymas nuo sąnašų</t>
  </si>
  <si>
    <t>1.43</t>
  </si>
  <si>
    <t>Žiočių ĮT-10 išvalymas nuo sąnašų</t>
  </si>
  <si>
    <t>Vnt.</t>
  </si>
  <si>
    <t>1.44</t>
  </si>
  <si>
    <t>Esamų rinktuvų naikinimas, perkasant kas 20m (59 vnt)</t>
  </si>
  <si>
    <t>1.45</t>
  </si>
  <si>
    <t>Esamų sausintuvų naikinimas, perkasant kas 20m (212 vnt.)</t>
  </si>
  <si>
    <t>1.46</t>
  </si>
  <si>
    <t>Esamų drenažo sausintuvų pajungimas</t>
  </si>
  <si>
    <t>vnt,</t>
  </si>
  <si>
    <t>1.47</t>
  </si>
  <si>
    <t>Esamų drenažo rinktuvų d75-100 pajungimas (po 2m)</t>
  </si>
  <si>
    <t>1.48</t>
  </si>
  <si>
    <t>Esamų drenažo rinktuvų d125-150 pajungimas (po 2m)</t>
  </si>
  <si>
    <t>1.49</t>
  </si>
  <si>
    <t>Esamų drenažo rinktuvų d175-200 pajungimas (po 2m)</t>
  </si>
  <si>
    <t>1.50</t>
  </si>
  <si>
    <t>Esamų drenažo rinktuvų g/b300 pajungimas (po 2m)</t>
  </si>
  <si>
    <t>1.51</t>
  </si>
  <si>
    <t>Esamų drenažo rinktuvų g/b400 pajungimas (po 2m)</t>
  </si>
  <si>
    <t>1.52</t>
  </si>
  <si>
    <t>Esamų drenažo rinktuvų g/b800 pajungimas (po 2m)</t>
  </si>
  <si>
    <t>1.53</t>
  </si>
  <si>
    <t>Esamų drenažo rinktuvų g/b1000 pajungimas (po 2m)</t>
  </si>
  <si>
    <t>1.54</t>
  </si>
  <si>
    <t>Aklių įrengimas</t>
  </si>
  <si>
    <t>1.55</t>
  </si>
  <si>
    <t>Griovio valymas nuo sąnašų, kai sąnašų storis iki 40cm</t>
  </si>
  <si>
    <t>1.56</t>
  </si>
  <si>
    <t>Dirbtinių kliūčių ardymas</t>
  </si>
  <si>
    <t>1.57</t>
  </si>
  <si>
    <t>Pralaidos išvalymas nuo sąnašų</t>
  </si>
  <si>
    <t>1.58</t>
  </si>
  <si>
    <t>Supilto I-II gr. grunto sklaidymas 59 kw galingumo buldozeriu, kai paskleistos juostos plotis 10 m</t>
  </si>
  <si>
    <t>1.59</t>
  </si>
  <si>
    <t>Pagriovių lėkščiavimas iškastų iš griovio sąnašų susmulkinimui traktoriais iki 59 kw galingumo pravažiuojant du kartus</t>
  </si>
  <si>
    <t>1.60</t>
  </si>
  <si>
    <t>Griovio hidraulinių parametrų atstatymas (šlaitų planiravimas, mechanizuotai)</t>
  </si>
  <si>
    <t>m2</t>
  </si>
  <si>
    <t>1.61</t>
  </si>
  <si>
    <t>Mechanizuotas griovio šlaitų šienavimas įranga ant traktorių iki 59 kW galingumo</t>
  </si>
  <si>
    <t>1.62</t>
  </si>
  <si>
    <t>Griovio šlaitų, kraštų ir dugno šienavimas rankiniu būdu</t>
  </si>
  <si>
    <t>1.63</t>
  </si>
  <si>
    <t>Vid. tankumo krūmų kirtimas</t>
  </si>
  <si>
    <t>1.64</t>
  </si>
  <si>
    <t>Smulkių kelmų surinkimas, išvežimas nuo 0,5 iki 1,0 km traktoriais iki 59 kW galingumo, kai kelmynas vid. tankumo</t>
  </si>
  <si>
    <t>1.65</t>
  </si>
  <si>
    <t>Statybiniu šiukšlių išvežimas</t>
  </si>
  <si>
    <t>1.66</t>
  </si>
  <si>
    <t>Grunto užpylimas</t>
  </si>
  <si>
    <t>1.67</t>
  </si>
  <si>
    <t>Griovio dugno ir šlaitų tvirtinimas g/b P-15-10 plokštėmis ant žvyro pagrindo su geotekstilė (54 vnt.)</t>
  </si>
  <si>
    <t>1.68</t>
  </si>
  <si>
    <t>Skaldos 40-70 mm prizmės įrengimas</t>
  </si>
  <si>
    <t>1.69</t>
  </si>
  <si>
    <t>Akmenų mėtinys, griovio dugnno stiprinimui</t>
  </si>
  <si>
    <t>Iš viso skyriuje 1, Eur be PVM</t>
  </si>
  <si>
    <t>Žiniaraštyje 2.1 , Eur be PVM</t>
  </si>
  <si>
    <t>Valstybinės reikšmės magistralinio kelio Vilnius - Utena Nr. A14 ruožo nuo 28,4 km iki 39,207  km rekonstravimas. Unik Nr. 4400-6089-1610. Statinio ribos ties 33,000-34,800 km</t>
  </si>
  <si>
    <t>DARBŲ KIEKIŲ ŽINIARAŠTIS 3.1  – KONSTRUKCIJŲ DALIS</t>
  </si>
  <si>
    <t xml:space="preserve">Grunto kasimas ir išvežimas rangovo pasirinktu atstumu </t>
  </si>
  <si>
    <t>Vandens siurblių darbo laikas</t>
  </si>
  <si>
    <t>darb. val.</t>
  </si>
  <si>
    <t>Bandomo polio ir įrangos polių bandymui įrengimas</t>
  </si>
  <si>
    <t>Polių bandymas apkrova</t>
  </si>
  <si>
    <t>Gręžinių Ø800 mm skersmens iki 7,1 m gylio gręžimas poliams CFA būdu (80 vnt.)</t>
  </si>
  <si>
    <t>Polių betonavimas (80 vnt.)</t>
  </si>
  <si>
    <t>Armatūros poliams montavimas</t>
  </si>
  <si>
    <t>Ramtų monolitinimas</t>
  </si>
  <si>
    <t>Ramtų armavimas</t>
  </si>
  <si>
    <t>Išlyginamojo tarpiklio montavimas</t>
  </si>
  <si>
    <t>Tunelio surenkamos gelžbetoninės arkos įrengimas (15 vnt.)</t>
  </si>
  <si>
    <t>Tunelio surenkamų gelžbetoninių arkų armavimas</t>
  </si>
  <si>
    <t>Tarpo tarp surenkamos arkinės perdangos ir ramtų užpildymas skiediniu ir tarp arkų elementų įrengimas</t>
  </si>
  <si>
    <t>Hermetiko tarp parapetų, rostverkų ir atitvarų blokų įrengimas</t>
  </si>
  <si>
    <t>Mineralinių medžiagų pagrindo sluoksnio fr.22/45 įrengimas</t>
  </si>
  <si>
    <t>Betono pagrindo sluoksnio iš C12/15 klasės betono įrengimas</t>
  </si>
  <si>
    <t>Rostverko monolitinimas iš C30/37-XC2 klasės betono</t>
  </si>
  <si>
    <t>Rostverko armavimas</t>
  </si>
  <si>
    <t>Skiedinio po atraminėmis sienelėmis įrengimas</t>
  </si>
  <si>
    <t>Hermetiko ties atraminių sienelių jungimu su gelžbetoniu įrengimas</t>
  </si>
  <si>
    <t>Polistirolio ties atraminių sienelių jungimu su gelžbetoniu įrengimas</t>
  </si>
  <si>
    <t>Surenkamų blokinių atraminių sienelių įrengimas</t>
  </si>
  <si>
    <t>Drenažinio grunto atraminės sienelėms įrengimas</t>
  </si>
  <si>
    <t>Teptinės hidroizoliacijos įrengimas</t>
  </si>
  <si>
    <t>Klijuojamos hidroizoliacijos su apsauginiu lakštu įrengimas</t>
  </si>
  <si>
    <t>Drenuojančios membranos įrengimas</t>
  </si>
  <si>
    <t>Geotekstile padengiamas plotas prie drenažo</t>
  </si>
  <si>
    <t>Cementinio skiedinio latakams įrengimas</t>
  </si>
  <si>
    <t>Betoninių latakų įrengimas drenažui 500x400x240 mm</t>
  </si>
  <si>
    <t>Skaldos fr. 0/32 sluoksnio drenažui įrengimas</t>
  </si>
  <si>
    <t>Drenažo vamzdžio DN110 įrengimas</t>
  </si>
  <si>
    <t>Geotinklų įrengimas atraminėms sienelėms</t>
  </si>
  <si>
    <t>Surenkamų atraminių sienelių parapetinių blokų įrengimas (26 vnt.)</t>
  </si>
  <si>
    <t>Surenkamų parapetinių blokų armavimas</t>
  </si>
  <si>
    <t>Gręžinių Ø300 mm skersmens iki 4,0 m gylio gręžimas poliams CFA būdu (8 vnt.)</t>
  </si>
  <si>
    <t>Polių betonavimas (8 vnt.)</t>
  </si>
  <si>
    <t>Atraminių blokų armavimas</t>
  </si>
  <si>
    <t>PP d400 pralaidų įrengimas</t>
  </si>
  <si>
    <t>Geotekstile dengiamas plotas</t>
  </si>
  <si>
    <t>Smėlio fr. 0/2 sluoksnio po pralaidomis įrengimas</t>
  </si>
  <si>
    <t>Pralaidų užpilo grunto įrengimas</t>
  </si>
  <si>
    <t>Monolitinimas C30/37-XC4-XF4 klasės betonu ties pralaidų antgaliais h=10 cm ant 10 cm skaldos pagrindo</t>
  </si>
  <si>
    <t>Geotekstile padengiamas plotas</t>
  </si>
  <si>
    <t>Konstrukcijų užpylimui tinkančio grunto atvežimas, supylimas ir sutankinimas</t>
  </si>
  <si>
    <t>Surenkamų atitvarų blokų įrengimas (20 vnt.)</t>
  </si>
  <si>
    <t>vnt./ m³</t>
  </si>
  <si>
    <t>Surenkamų atitvarų blokų armavimas</t>
  </si>
  <si>
    <t>Gruntavimas prieš sandarinimo juostos įrengimą</t>
  </si>
  <si>
    <t>Sandarinimo juostos prie atitvarų blokų įrengimas h=4cm, b=1cm</t>
  </si>
  <si>
    <t>Karštai cinkuotų ir dažytų plieninių statramsčių įrengimas inkaruojant cheminiu būdu</t>
  </si>
  <si>
    <t>Atitvarų H2 W4 A įrengimas</t>
  </si>
  <si>
    <t>Latakų b=0,5 m ant 10 cm betono pagrindo įrengimas</t>
  </si>
  <si>
    <t>Latakų b=0,3 m ant 10 cm betono pagrindo įrengimas</t>
  </si>
  <si>
    <t>Monolitinimas C30/37-XC4-XF4 klasės betonu ties latakais ant 10 cm skaldos pagrindo</t>
  </si>
  <si>
    <t>Monolitinimas C30/37-XC4-XF4 klasės betonu ties pralaidų antgaliais h=20 cm ant 10 cm skaldos pagrindo</t>
  </si>
  <si>
    <t>Konstrukcijų paruošimas nuplaunant ir padengimas elastine dažų sistema</t>
  </si>
  <si>
    <t>Medinės tvorelės įrengimas</t>
  </si>
  <si>
    <t>Epoksido dangos su smėlio pabarstu įrengimas</t>
  </si>
  <si>
    <t>Molinio grunto sluoksnio h=10 cm įrengimas</t>
  </si>
  <si>
    <t>Akmenų atvežimas ir pastatymas blokuojant privažiavimą</t>
  </si>
  <si>
    <t>Kelmų pastatymas formuojant praėjimą</t>
  </si>
  <si>
    <t>Rąstų pastatymas formuojant praėjimą</t>
  </si>
  <si>
    <t>Atraminės sienelės apsodinamos gyvatvore (gebenė lipikė)</t>
  </si>
  <si>
    <t>Žiniaraštyje 3.1 , Eur be PVM</t>
  </si>
  <si>
    <t>Valstybinės reikšmės magistralinio kelio Vilnius - Utena Nr. A14 ruožo nuo 28,4 km iki 39,207  km rekonstravimas. Unik Nr. 4400-6089-1643. Statinio ribos ties 36,941-39,207 km</t>
  </si>
  <si>
    <t>DARBŲ KIEKIŲ ŽINIARAŠTIS 3.2 – KONSTRUKCIJŲ DALIS</t>
  </si>
  <si>
    <t>Grunto kasimas ir išvežimas rangovo pasirinktu atstumu</t>
  </si>
  <si>
    <t>Gręžinių Ø800 mm skersmens iki 7,2 m gylio gręžimas poliams CFA būdu (40 vnt.)</t>
  </si>
  <si>
    <t>Polių betonavimas (40 vnt.)</t>
  </si>
  <si>
    <t>Gręžinių Ø800 mm skersmens iki 8,6 m gylio gręžimas poliams CFA būdu (40 vnt.)</t>
  </si>
  <si>
    <t>Žiniaraštyje 3.2, Eur be PVM</t>
  </si>
  <si>
    <t>7.	Valstybinės reikšmės magistralinio kelio A14 Vilnius–Utena ruožo nuo 28,40 iki 39,207 km rekonstravimas. Unik Nr. 4400-6089-1632. Statinio ribos ties 36,500-36,941 km</t>
  </si>
  <si>
    <t>DARBŲ KIEKIŲ ŽINIARAŠTIS 4.1  – ELEKTROTECHNIKOS (APŠVIETIMO) DALIS</t>
  </si>
  <si>
    <t>1. Darbų kiekių žiniaraštis</t>
  </si>
  <si>
    <t>Tranšėjos kasimas ir užpylimas rankiniu būdu (1-2  kabeliui)</t>
  </si>
  <si>
    <t>m.</t>
  </si>
  <si>
    <t>Tranšėjos kasimas ir užpylimas mechaniniu būdu (1-2  kab.)</t>
  </si>
  <si>
    <t xml:space="preserve">Pagrindo  atramai montavimas </t>
  </si>
  <si>
    <t>Atramos montavimas</t>
  </si>
  <si>
    <t>Viengubų gembių įrengimas stulpų.</t>
  </si>
  <si>
    <t>Kabelių prijungimo gnybtų montavimas stulpe.</t>
  </si>
  <si>
    <t>Lauko apšvietimo šviestuvo montavimas</t>
  </si>
  <si>
    <t xml:space="preserve">Kabelių įtraukimas į atramas,spintą 4x16mm2 </t>
  </si>
  <si>
    <t>Kabelių įtraukimas į atramas 3x1.5mm2</t>
  </si>
  <si>
    <t>Vamzdžio d75, d110 paklojimas tranšėjoje</t>
  </si>
  <si>
    <t>Kabelio 4x16mm2, 1,0kV  tiesimas grunte apsauginiame vamzdyje</t>
  </si>
  <si>
    <t>Galinių movų montavimas kabeliui,4x16mm2,</t>
  </si>
  <si>
    <t>Kabelinių linijų varžos matavimas</t>
  </si>
  <si>
    <t>Įžeminimo kontūro 10omų montavimas</t>
  </si>
  <si>
    <t>Įžeminimo kontūro 30omų montavimas</t>
  </si>
  <si>
    <t>Atramos prijungimas prie įžeminimo kontūro  cinkuota 25x4mm. juosta</t>
  </si>
  <si>
    <t>Įžeminimo kontūro varžos matavimas</t>
  </si>
  <si>
    <t>Išpildomosios toponuotraukos  parengimas</t>
  </si>
  <si>
    <t>Grandinės patikrinimas tarp įžemiklių ir įžeminimo elementų</t>
  </si>
  <si>
    <t>Grandinės “Fazė-nulis” varžos matavimas</t>
  </si>
  <si>
    <t xml:space="preserve">Signalinės juostos paklojimas </t>
  </si>
  <si>
    <t>Apšvietimo valdymo spintos AVS su  pagrindu montavimas</t>
  </si>
  <si>
    <t>2. Medžiagų ir įrengimų žiniaraštis</t>
  </si>
  <si>
    <t>Kūginė atrama cinkuota, viršžeminės dalies aukštis h=6 m.</t>
  </si>
  <si>
    <t>Kūginė atrama cinkuota, viršžeminės dalies aukštis h=8 m.</t>
  </si>
  <si>
    <t xml:space="preserve">Cinkuoto plieno gembės 1 šviestuvui  H-1,0m.L-1.0m. &lt;0º   </t>
  </si>
  <si>
    <t>Betoninis pamatas saugiai įleidžiamai atramai h=6 m.</t>
  </si>
  <si>
    <t>Betoninis pamatas saugiai įleidžiamai atramai h=8 m.</t>
  </si>
  <si>
    <t>LED gatvių ir magistralių apšvietimo šviestuvas 58W. Šviesos spektras 4000K .Apsaugos klase IP66/ 66. Atspara smūgiams :IK08</t>
  </si>
  <si>
    <t>LED gatvių ir magistralių apšvietimo šviestuvas 86W. Šviesos spektras 4000K .Apsaugos klase IP66/ 66. Atspara smūgiams :IK08</t>
  </si>
  <si>
    <t>Pėsčiųjų perėjų apšvietimo šviestuvas  II kl. pagal apsauga nuo elektros srovės poveikio, ne mažiau IP66/66, IK-0,8,  antivandalinis, beekspluatacinis, komplektacija gamyklinė, su LED šviesos šaltinių 58W, Šviesos spektras 5700K</t>
  </si>
  <si>
    <t>Kabelis aliuminio gyslomis 0.6/1kV, darbo temperatūra ne mažiau +90ºC, trumpo sujungimo temperatūra +250ºC,  4x16</t>
  </si>
  <si>
    <t>Kabelis vario gyslomis 0.6/1kV ,  darbo temperatūra ne mažiau +90ºC, 3x1.5</t>
  </si>
  <si>
    <t>Gnybtų komplektas JOR-99969 su saugikliu 6A arba analogas</t>
  </si>
  <si>
    <t>Galinė mova kabeliui 4x16mm²</t>
  </si>
  <si>
    <t xml:space="preserve">Vamzdžis d75mm  </t>
  </si>
  <si>
    <t xml:space="preserve">Vamzdžis d110mm  </t>
  </si>
  <si>
    <t>Įžeminimo kontūras 10omų,sudarytas iš:
 -įžeminimo elektrodas 14mm. diam. L=3m  -5 vnt
-sujungimo mova                                                    -4vnt
-plieninis antgalis                                                  -1vnt
-įkalinimo galvutė                                                 -1vnt
-kryžmine jungtis juosta elektrodas                      -1vnt</t>
  </si>
  <si>
    <t>Įžeminimo kontūras 30omų,sudarytas iš:
 -įžeminimo elektrodas 14mm. diam. L=3m  -3 vnt
-sujungimo mova                                                    -2vnt
-plieninis antgalis                                                  -1vnt
-įkalinimo galvutė                                                 -1vnt
-kryžmine jungtis juosta elektrodas                      -1vnt</t>
  </si>
  <si>
    <t>Cinkuota plienine juosta 25x4mm</t>
  </si>
  <si>
    <t>Plastmasinė signalinė juosta</t>
  </si>
  <si>
    <t xml:space="preserve">Prijungimo valdymo spinta (PS,), cinkuota, su pamatu spintos montavimui , sandarumas IP 54,  komplekte:
- spintos metalinės konstrukcijos, cinkuotos,   
 išmatavimus tikslinti užsakymo metu       -1 vnt
- - tripolis kirtiklis, In 16 A                       - 1 vnt
- tripolis kontaktorius, In16A, Uv. 230V   -2 vnt
- 3-polis automatinis jungiklis 16A „C,     -2 vnt
- Trijų padėčių perjungimo raktas su fiksacija -2vnt
- astronominis laikrodis                             -1 vnt 
-jungiklis 220 V – 1 vnt
- Apšvietimo lempa – 1 vnt
- Saugiklis NH00/10A - 6vnt
- pamatai skydo montavimui  -1 vnt </t>
  </si>
  <si>
    <t>Kompl.</t>
  </si>
  <si>
    <t>Iš viso skyriuje 2, Eur be PVM</t>
  </si>
  <si>
    <t>Žiniaraštyje 4.1, Eur be PVM</t>
  </si>
  <si>
    <t>Armuojančių 120/40 kN/m geosintetinių medžiagų įrengimas (pateikiamas stiprinimo plotas neįvertinant užleidimų)</t>
  </si>
  <si>
    <t>Armuojančių 40/40 kN/m geosintetinių medžiagų įrengimas (pateikiamas stiprinimo plotas neįvertinant užleidimų)</t>
  </si>
  <si>
    <t>2.26</t>
  </si>
  <si>
    <r>
      <t>Horizontalių barjerų įrengimas (HK-3) 2500x7230x520mm įrengimas su betono pagrindu, ant skaldos pagrindo sluoksnio fr. 0/45, h=0,20 m (120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h=0,50 m (60 kub.m)</t>
    </r>
  </si>
  <si>
    <r>
      <t>Horizontalių barjerų įrengimas (HK-4) 2500x4070x520mm įrengimas su betono pagrindu, ant skaldos pagrindo sluoksnio fr. 0/45, h=0,20 m (72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h=0,50 m (36 kub.m)</t>
    </r>
  </si>
  <si>
    <r>
      <t>Horizontalių barjerų įrengimas (HK-5) 2500x4860x520mm įrengimas su betono pagrindu, ant skaldos pagrindo sluoksnio fr. 0/45, h=0,20 m (88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h=0,50 m (44 kub.m)</t>
    </r>
  </si>
  <si>
    <r>
      <t>Horizontalių barjerų įrengimas (HK-1) 2500x5650x520mm įrengimas su betono pagrindu, ant skaldos pagrindo sluoksnio fr. 0/45, h=0,20 m (288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h=0,50 m (144 kub.m)</t>
    </r>
  </si>
  <si>
    <r>
      <t>Horizontalių barjerų įrengimas (HK-3) 2500x7230x520mm įrengimas su betono pagrindu, ant skaldos pagrindo sluoksnio fr. 0/45, h=0,20 m (60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h=0,50 m (30 kub.m)</t>
    </r>
  </si>
  <si>
    <r>
      <t>Horizontalių barjerų įrengimas (HK-4) 2500x4070x520mm įrengimas su betono pagrindu, ant skaldos pagrindo sluoksnio fr. 0/45, h=0,20 m (216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h=0,50 m (108 kub.m)</t>
    </r>
  </si>
  <si>
    <r>
      <t>Horizontalių barjerų įrengimas (HK-1) 2500x5650x520mm įrengimas su betono pagrindu, ant skaldos pagrindo sluoksnio fr. 0/45, h=0,20 m (48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h=0,50 m (24 kub.m)</t>
    </r>
  </si>
  <si>
    <r>
      <t>Horizontalių barjerų įrengimas (HK-1) 2500x5650x520mm įrengimas su betono pagrindu, ant skaldos pagrindo sluoksnio fr. 0/45, h=0,20 m (192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h=0,50 m (96 kub.m)</t>
    </r>
  </si>
  <si>
    <r>
      <t>Horizontalių barjerų įrengimas (HK-1) 2500x5650x520mm įrengimas su betono pagrindu, ant skaldos pagrindo sluoksnio fr. 0/45, h=0,20 m (336 kv.m) ir AŠAS (k</t>
    </r>
    <r>
      <rPr>
        <vertAlign val="subscript"/>
        <sz val="11"/>
        <rFont val="Times New Roman"/>
        <family val="1"/>
        <charset val="186"/>
      </rPr>
      <t>10</t>
    </r>
    <r>
      <rPr>
        <sz val="11"/>
        <rFont val="Times New Roman"/>
        <family val="1"/>
        <charset val="186"/>
      </rPr>
      <t>≥1,5·10</t>
    </r>
    <r>
      <rPr>
        <vertAlign val="superscript"/>
        <sz val="11"/>
        <rFont val="Times New Roman"/>
        <family val="1"/>
        <charset val="186"/>
      </rPr>
      <t>-5</t>
    </r>
    <r>
      <rPr>
        <sz val="11"/>
        <rFont val="Times New Roman"/>
        <family val="1"/>
        <charset val="186"/>
      </rPr>
      <t>), h=0,50 m (168 kub.m)</t>
    </r>
  </si>
  <si>
    <t>PP d400 pralaidų įrengimas (11 vnt.)</t>
  </si>
  <si>
    <t>PP d400 pralaidų įrengimas (9 vnt.)</t>
  </si>
  <si>
    <r>
      <t>Sluoksnių sukibimo įrengimas C60BP4-S 300–500 g/m</t>
    </r>
    <r>
      <rPr>
        <vertAlign val="superscript"/>
        <sz val="11"/>
        <rFont val="Times New Roman"/>
        <family val="1"/>
        <charset val="186"/>
      </rPr>
      <t>2</t>
    </r>
  </si>
  <si>
    <r>
      <t>Sluoksnių sukibimo įrengimas C60BP4-S 200–400 g/m</t>
    </r>
    <r>
      <rPr>
        <vertAlign val="superscript"/>
        <sz val="11"/>
        <rFont val="Times New Roman"/>
        <family val="1"/>
        <charset val="186"/>
      </rPr>
      <t>2</t>
    </r>
  </si>
  <si>
    <t>Valstybinės reikšmės magistralinio kelio Vilnius - Utena Nr. A14 ruožo nuo 28,4 km iki 39,207 km rekonstravimas</t>
  </si>
  <si>
    <r>
      <t xml:space="preserve">Vykdant valstybinės reikšmės kelių rekonstravimo/remonto darbus susidarančios medžiagos, kurios nenaudojamos projekte ir kurios gali būti panaudotos pakartotinai, turi būti gabenamos į užsakovo – VĮ Lietuvos automobilių kelių direkcijos (toliau – Kelių direkcija) nurodytą sandėliavimo vietą – </t>
    </r>
    <r>
      <rPr>
        <b/>
        <sz val="11"/>
        <rFont val="Times New Roman"/>
        <family val="1"/>
        <charset val="186"/>
      </rPr>
      <t xml:space="preserve"> Kelių tarnybos bazę (Zibalų g. 55, Širvintos, 19124 Širvintų r. sav.).</t>
    </r>
    <r>
      <rPr>
        <sz val="11"/>
        <rFont val="Times New Roman"/>
        <family val="1"/>
        <charset val="186"/>
      </rPr>
      <t xml:space="preserve">
</t>
    </r>
    <r>
      <rPr>
        <i/>
        <sz val="11"/>
        <rFont val="Times New Roman"/>
        <family val="1"/>
        <charset val="186"/>
      </rPr>
      <t xml:space="preserve">Medžiagos, kurios turi būti gabenamos į sandėliavimo vietas:
</t>
    </r>
    <r>
      <rPr>
        <sz val="11"/>
        <rFont val="Times New Roman"/>
        <family val="1"/>
        <charset val="186"/>
      </rPr>
      <t>1. Metalo gaminiai (neužteršti betonu ir kt. medžiagomis (t. y. turi būti nuvalyti)): kelio ženklai, kelio ženklų atramos, apšvietimo ir kiti stulpai,  apsauginiai atitvarai ir jų elementai, tiltų ir viadukų turėklai, kiti metalo gaminiai, sijos, spraustasienės, pralaidos ir kt.;
Kitos, šiame sąraše nepaminėtos medžiagos, kurios gali būti panaudotos pakartotinai, gali būti gabenamos į sandėliavimo vietas tik suderinus su Kelių direkcija.
Siekiant išvengti ginčų dėl medžiagų priėmimo sandėliuoti, prašome rangovų vengti atvejų, kai medžiagos tampa netinkamomis naudoti dėl jų netinkamo išardymo, t. y., medžiagos į sandėliavimo vietas turi būti pristatomos mechaniškai nepažeistos ir neužterštos. Tinkamas medžiagų pristatymas laikomas rangovo rizika ir atsakomybė tenka rangovui.</t>
    </r>
  </si>
  <si>
    <r>
      <rPr>
        <b/>
        <sz val="11"/>
        <rFont val="Times New Roman"/>
        <family val="1"/>
        <charset val="186"/>
      </rPr>
      <t>Grįžtamosios medžiagos</t>
    </r>
    <r>
      <rPr>
        <sz val="11"/>
        <rFont val="Times New Roman"/>
        <family val="1"/>
        <charset val="186"/>
      </rPr>
      <t xml:space="preserve">
Darbų vykdymo metu nepanaudotos frezuoto asfalto granulės, skalda, žvyras, žvyro ir skaldos mišinys, nesurištasis mineralinių medžiagų mišinys, grindinio akmenys (neužteršti gruntu) yra laikomi grįžtamosiomis medžiagomis. Jos sąmatoje turi būti nurodytos atskira (-omis) eilute (-ėmis) su minuso ženklu. Šios medžiagos lieka rangovui.
Mediena (išskyrus krūmus, šakas ir kelmus) taip pat laikoma grįžtamąją medžiaga, kuri lieka rangovui. Jei mediena yra menkavertė ir skirta tik utilizavimui, sąmatoje utilizavimo išlaidos vertinamos su pliuso ženklu. Jei mediena nėra menkavertė ir gali būti parduota, sąmatoje tai vertinama su minuso ženklu. Medienos būklę ir kainą vertinasi pats rangovas savarankiškai savo rizika.</t>
    </r>
  </si>
  <si>
    <r>
      <rPr>
        <b/>
        <sz val="11"/>
        <rFont val="Times New Roman"/>
        <family val="1"/>
        <charset val="186"/>
      </rPr>
      <t>Statybinės atliekos</t>
    </r>
    <r>
      <rPr>
        <sz val="11"/>
        <rFont val="Times New Roman"/>
        <family val="1"/>
        <charset val="186"/>
      </rPr>
      <t xml:space="preserve">
Visos medžiagos, nepatenkančios į statybinių ir (ar) grįžtamųjų medžiagų sąrašą ir (ar) kurių neįmanoma panaudoti antrą kartą, kaip atliekos turi būti sutvarkomos rangovo pagal galiojančius aplinkos apsaugos reikalavimus (rangovas privalo įsivertinti visas su tvarkymu susijusias utilizavimo išlaidas)</t>
    </r>
  </si>
  <si>
    <t>Laikinos gofruotos PP Ø800 pralaidos išardymas</t>
  </si>
  <si>
    <t>Surenkamų atraminių sienelių parapetinių blokų įrengimas (25 vnt.)</t>
  </si>
  <si>
    <t>Drenažo įrengimas d 113/126, drenažinis vamzdis su kokoso plaušo filtru</t>
  </si>
  <si>
    <t>Monolitinių atraminių blokų iš C35/45-XC4-XF4-XD3 klasės betono tvirtinimui įrengimas ant C25/30 klasės betono ir skaldos fr.0/45 pagrindo tarpus sandarinant C30/37-XC4-XF4 klasės betonu</t>
  </si>
  <si>
    <t>Apsauginių kelio atitvarų sistemos įrengimas H2, W2, B (skriamojoje juostoje)</t>
  </si>
  <si>
    <t>Galinių apsauginių kelio atitvarų sistemos įrengimas H2, W2, B (skriamojoje juostoje)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</si>
</sst>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_ ;\-#,##0.00\ "/>
    <numFmt numFmtId="165" formatCode="0.000"/>
  </numFmts>
  <fonts count="27"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rgb="FF000000"/>
      <name val="Calibri"/>
      <family val="2"/>
      <charset val="186"/>
    </font>
    <font>
      <b/>
      <sz val="11"/>
      <name val="Times New Roman"/>
      <family val="1"/>
      <charset val="186"/>
    </font>
    <font>
      <b/>
      <sz val="11"/>
      <color rgb="FF000000"/>
      <name val="Times New Roman"/>
      <family val="1"/>
      <charset val="186"/>
    </font>
    <font>
      <b/>
      <sz val="10"/>
      <name val="Times New Roman"/>
      <family val="1"/>
      <charset val="186"/>
    </font>
    <font>
      <sz val="10"/>
      <name val="Times New Roman"/>
      <family val="1"/>
      <charset val="186"/>
    </font>
    <font>
      <sz val="11"/>
      <color rgb="FFFF0000"/>
      <name val="Times New Roman"/>
      <family val="1"/>
      <charset val="186"/>
    </font>
    <font>
      <sz val="11"/>
      <color theme="1"/>
      <name val="Times New Roman"/>
      <family val="1"/>
      <charset val="186"/>
    </font>
    <font>
      <b/>
      <sz val="11"/>
      <color rgb="FFFF0000"/>
      <name val="Times New Roman"/>
      <family val="1"/>
      <charset val="186"/>
    </font>
    <font>
      <i/>
      <sz val="11"/>
      <name val="Times New Roman"/>
      <family val="1"/>
      <charset val="186"/>
    </font>
    <font>
      <sz val="11"/>
      <name val="Times New Roman"/>
      <family val="1"/>
      <charset val="186"/>
    </font>
    <font>
      <b/>
      <sz val="11"/>
      <color theme="1"/>
      <name val="Times New Roman"/>
      <family val="1"/>
      <charset val="186"/>
    </font>
    <font>
      <vertAlign val="superscript"/>
      <sz val="11"/>
      <name val="Times New Roman"/>
      <family val="1"/>
      <charset val="186"/>
    </font>
    <font>
      <sz val="11"/>
      <name val="Times New Roman"/>
      <family val="1"/>
    </font>
    <font>
      <vertAlign val="superscript"/>
      <sz val="11"/>
      <color theme="1"/>
      <name val="Times New Roman"/>
      <family val="1"/>
      <charset val="186"/>
    </font>
    <font>
      <sz val="11"/>
      <color indexed="8"/>
      <name val="Times New Roman"/>
      <family val="1"/>
      <charset val="186"/>
    </font>
    <font>
      <vertAlign val="subscript"/>
      <sz val="11"/>
      <name val="Times New Roman"/>
      <family val="1"/>
      <charset val="186"/>
    </font>
    <font>
      <sz val="11"/>
      <color rgb="FF000000"/>
      <name val="Times New Roman"/>
      <family val="1"/>
      <charset val="186"/>
    </font>
    <font>
      <sz val="11"/>
      <color rgb="FFFF0000"/>
      <name val="Calibri"/>
      <family val="2"/>
      <charset val="186"/>
      <scheme val="minor"/>
    </font>
    <font>
      <b/>
      <sz val="12"/>
      <color theme="1"/>
      <name val="Times New Roman"/>
      <family val="1"/>
      <charset val="186"/>
    </font>
    <font>
      <i/>
      <sz val="11"/>
      <color theme="1"/>
      <name val="Times New Roman"/>
      <family val="1"/>
      <charset val="186"/>
    </font>
    <font>
      <i/>
      <strike/>
      <sz val="11"/>
      <color theme="1"/>
      <name val="Times New Roman"/>
      <family val="1"/>
      <charset val="186"/>
    </font>
    <font>
      <strike/>
      <sz val="11"/>
      <color theme="1"/>
      <name val="Times New Roman"/>
      <family val="1"/>
      <charset val="186"/>
    </font>
    <font>
      <strike/>
      <sz val="11"/>
      <name val="Times New Roman"/>
      <family val="1"/>
      <charset val="186"/>
    </font>
    <font>
      <b/>
      <i/>
      <sz val="11"/>
      <name val="Times New Roman"/>
      <family val="1"/>
      <charset val="186"/>
    </font>
  </fonts>
  <fills count="6">
    <fill>
      <patternFill patternType="none"/>
    </fill>
    <fill>
      <patternFill patternType="gray125"/>
    </fill>
    <fill>
      <patternFill patternType="solid">
        <fgColor theme="9" tint="0.79998168889431442"/>
        <bgColor indexed="64"/>
      </patternFill>
    </fill>
    <fill>
      <patternFill patternType="solid">
        <fgColor theme="0" tint="-0.14999847407452621"/>
        <bgColor indexed="64"/>
      </patternFill>
    </fill>
    <fill>
      <patternFill patternType="solid">
        <fgColor theme="9" tint="0.79998168889431442"/>
        <bgColor rgb="FFFFFFFF"/>
      </patternFill>
    </fill>
    <fill>
      <patternFill patternType="solid">
        <fgColor rgb="FFFFFF00"/>
        <bgColor indexed="64"/>
      </patternFill>
    </fill>
  </fills>
  <borders count="53">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medium">
        <color indexed="64"/>
      </left>
      <right style="medium">
        <color indexed="64"/>
      </right>
      <top/>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indexed="64"/>
      </left>
      <right style="medium">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s>
  <cellStyleXfs count="7">
    <xf numFmtId="0" fontId="0" fillId="0" borderId="0"/>
    <xf numFmtId="0" fontId="3" fillId="0" borderId="0" applyNumberFormat="0" applyBorder="0" applyProtection="0"/>
    <xf numFmtId="0" fontId="2" fillId="0" borderId="0"/>
    <xf numFmtId="0" fontId="3" fillId="0" borderId="0" applyNumberFormat="0" applyBorder="0" applyProtection="0"/>
    <xf numFmtId="0" fontId="3" fillId="0" borderId="0"/>
    <xf numFmtId="0" fontId="3" fillId="0" borderId="0"/>
    <xf numFmtId="0" fontId="1" fillId="0" borderId="0"/>
  </cellStyleXfs>
  <cellXfs count="331">
    <xf numFmtId="0" fontId="0" fillId="0" borderId="0" xfId="0"/>
    <xf numFmtId="0" fontId="2" fillId="0" borderId="0" xfId="2"/>
    <xf numFmtId="0" fontId="7" fillId="0" borderId="1" xfId="2" applyFont="1" applyBorder="1" applyAlignment="1">
      <alignment vertical="center"/>
    </xf>
    <xf numFmtId="0" fontId="7" fillId="0" borderId="0" xfId="2" applyFont="1"/>
    <xf numFmtId="0" fontId="8" fillId="0" borderId="0" xfId="2" applyFont="1" applyProtection="1">
      <protection locked="0"/>
    </xf>
    <xf numFmtId="0" fontId="9" fillId="0" borderId="0" xfId="2" applyFont="1" applyProtection="1">
      <protection locked="0"/>
    </xf>
    <xf numFmtId="0" fontId="5" fillId="0" borderId="0" xfId="1" applyFont="1" applyAlignment="1" applyProtection="1">
      <alignment horizontal="center" vertical="center" wrapText="1"/>
    </xf>
    <xf numFmtId="0" fontId="5" fillId="0" borderId="0" xfId="1" applyFont="1" applyBorder="1" applyAlignment="1" applyProtection="1">
      <alignment horizontal="center" vertical="center" wrapText="1"/>
    </xf>
    <xf numFmtId="0" fontId="5" fillId="2" borderId="3" xfId="1" applyFont="1" applyFill="1" applyBorder="1" applyAlignment="1" applyProtection="1">
      <alignment vertical="center"/>
    </xf>
    <xf numFmtId="0" fontId="5" fillId="2" borderId="4" xfId="1" applyFont="1" applyFill="1" applyBorder="1" applyAlignment="1" applyProtection="1">
      <alignment vertical="center"/>
    </xf>
    <xf numFmtId="0" fontId="5" fillId="0" borderId="5" xfId="3" applyFont="1" applyBorder="1" applyAlignment="1" applyProtection="1">
      <alignment horizontal="center" vertical="center" wrapText="1"/>
    </xf>
    <xf numFmtId="0" fontId="5" fillId="0" borderId="6" xfId="3" applyFont="1" applyBorder="1" applyAlignment="1" applyProtection="1">
      <alignment horizontal="center" vertical="center" wrapText="1"/>
    </xf>
    <xf numFmtId="0" fontId="5" fillId="0" borderId="7" xfId="3" applyFont="1" applyBorder="1" applyAlignment="1" applyProtection="1">
      <alignment horizontal="center" vertical="center" wrapText="1"/>
    </xf>
    <xf numFmtId="0" fontId="5" fillId="0" borderId="8" xfId="3" applyFont="1" applyBorder="1" applyAlignment="1" applyProtection="1">
      <alignment horizontal="center" vertical="center" wrapText="1"/>
    </xf>
    <xf numFmtId="0" fontId="5" fillId="0" borderId="7" xfId="1" applyFont="1" applyBorder="1" applyAlignment="1" applyProtection="1">
      <alignment horizontal="center" vertical="center" wrapText="1"/>
    </xf>
    <xf numFmtId="0" fontId="5" fillId="0" borderId="9" xfId="1" applyFont="1" applyBorder="1" applyAlignment="1" applyProtection="1">
      <alignment horizontal="center" vertical="center" wrapText="1"/>
    </xf>
    <xf numFmtId="49" fontId="11" fillId="0" borderId="10" xfId="2" applyNumberFormat="1" applyFont="1" applyBorder="1" applyAlignment="1">
      <alignment horizontal="center" vertical="center" wrapText="1"/>
    </xf>
    <xf numFmtId="49" fontId="11" fillId="0" borderId="11" xfId="2" applyNumberFormat="1" applyFont="1" applyBorder="1" applyAlignment="1">
      <alignment horizontal="center" vertical="center" wrapText="1"/>
    </xf>
    <xf numFmtId="0" fontId="12" fillId="0" borderId="12" xfId="2" applyFont="1" applyBorder="1" applyAlignment="1">
      <alignment horizontal="left" vertical="center" wrapText="1"/>
    </xf>
    <xf numFmtId="0" fontId="12" fillId="0" borderId="13" xfId="2" applyFont="1" applyBorder="1" applyAlignment="1">
      <alignment horizontal="center" vertical="center"/>
    </xf>
    <xf numFmtId="4" fontId="4" fillId="3" borderId="12" xfId="4" applyNumberFormat="1" applyFont="1" applyFill="1" applyBorder="1" applyAlignment="1" applyProtection="1">
      <alignment horizontal="center" vertical="center" wrapText="1"/>
      <protection locked="0"/>
    </xf>
    <xf numFmtId="4" fontId="12" fillId="0" borderId="14" xfId="2" applyNumberFormat="1" applyFont="1" applyBorder="1" applyAlignment="1">
      <alignment horizontal="center" vertical="center" wrapText="1"/>
    </xf>
    <xf numFmtId="49" fontId="11" fillId="0" borderId="15" xfId="2" applyNumberFormat="1" applyFont="1" applyBorder="1" applyAlignment="1">
      <alignment horizontal="center" vertical="center" wrapText="1"/>
    </xf>
    <xf numFmtId="49" fontId="11" fillId="0" borderId="16" xfId="2" applyNumberFormat="1" applyFont="1" applyBorder="1" applyAlignment="1">
      <alignment horizontal="center" vertical="center" wrapText="1"/>
    </xf>
    <xf numFmtId="0" fontId="12" fillId="0" borderId="1" xfId="2" applyFont="1" applyBorder="1" applyAlignment="1">
      <alignment vertical="center" wrapText="1"/>
    </xf>
    <xf numFmtId="0" fontId="12" fillId="0" borderId="17" xfId="5" applyFont="1" applyBorder="1" applyAlignment="1">
      <alignment horizontal="center" vertical="center"/>
    </xf>
    <xf numFmtId="4" fontId="4" fillId="3" borderId="1" xfId="4" applyNumberFormat="1" applyFont="1" applyFill="1" applyBorder="1" applyAlignment="1" applyProtection="1">
      <alignment horizontal="center" vertical="center" wrapText="1"/>
      <protection locked="0"/>
    </xf>
    <xf numFmtId="4" fontId="12" fillId="0" borderId="18" xfId="2" applyNumberFormat="1" applyFont="1" applyBorder="1" applyAlignment="1">
      <alignment horizontal="center" vertical="center" wrapText="1"/>
    </xf>
    <xf numFmtId="0" fontId="12" fillId="0" borderId="1" xfId="2" applyFont="1" applyBorder="1" applyAlignment="1">
      <alignment horizontal="left" vertical="center" wrapText="1"/>
    </xf>
    <xf numFmtId="0" fontId="15" fillId="0" borderId="1" xfId="2" applyFont="1" applyBorder="1" applyAlignment="1">
      <alignment horizontal="left" vertical="center" wrapText="1"/>
    </xf>
    <xf numFmtId="4" fontId="4" fillId="3" borderId="19" xfId="4" applyNumberFormat="1" applyFont="1" applyFill="1" applyBorder="1" applyAlignment="1" applyProtection="1">
      <alignment horizontal="center" vertical="center" wrapText="1"/>
      <protection locked="0"/>
    </xf>
    <xf numFmtId="0" fontId="9" fillId="0" borderId="12" xfId="2" applyFont="1" applyBorder="1"/>
    <xf numFmtId="0" fontId="9" fillId="0" borderId="13" xfId="2" applyFont="1" applyBorder="1" applyAlignment="1">
      <alignment horizontal="center" vertical="center"/>
    </xf>
    <xf numFmtId="164" fontId="12" fillId="3" borderId="12" xfId="2" applyNumberFormat="1" applyFont="1" applyFill="1" applyBorder="1" applyAlignment="1" applyProtection="1">
      <alignment horizontal="center" vertical="center"/>
      <protection locked="0"/>
    </xf>
    <xf numFmtId="0" fontId="9" fillId="0" borderId="0" xfId="2" applyFont="1" applyAlignment="1" applyProtection="1">
      <alignment wrapText="1"/>
      <protection locked="0"/>
    </xf>
    <xf numFmtId="0" fontId="9" fillId="0" borderId="1" xfId="2" applyFont="1" applyBorder="1"/>
    <xf numFmtId="0" fontId="9" fillId="0" borderId="17" xfId="2" applyFont="1" applyBorder="1" applyAlignment="1">
      <alignment horizontal="center" vertical="center"/>
    </xf>
    <xf numFmtId="164" fontId="12" fillId="3" borderId="1" xfId="2" applyNumberFormat="1" applyFont="1" applyFill="1" applyBorder="1" applyAlignment="1" applyProtection="1">
      <alignment horizontal="center" vertical="center"/>
      <protection locked="0"/>
    </xf>
    <xf numFmtId="49" fontId="11" fillId="0" borderId="22" xfId="2" applyNumberFormat="1" applyFont="1" applyBorder="1" applyAlignment="1">
      <alignment horizontal="center" vertical="center" wrapText="1"/>
    </xf>
    <xf numFmtId="0" fontId="12" fillId="0" borderId="23" xfId="5" applyFont="1" applyBorder="1" applyAlignment="1">
      <alignment horizontal="center" vertical="center"/>
    </xf>
    <xf numFmtId="164" fontId="12" fillId="3" borderId="19" xfId="2" applyNumberFormat="1" applyFont="1" applyFill="1" applyBorder="1" applyAlignment="1" applyProtection="1">
      <alignment horizontal="center" vertical="center"/>
      <protection locked="0"/>
    </xf>
    <xf numFmtId="4" fontId="12" fillId="0" borderId="24" xfId="2" applyNumberFormat="1" applyFont="1" applyBorder="1" applyAlignment="1">
      <alignment horizontal="center" vertical="center" wrapText="1"/>
    </xf>
    <xf numFmtId="0" fontId="17" fillId="0" borderId="1" xfId="2" applyFont="1" applyBorder="1"/>
    <xf numFmtId="49" fontId="11" fillId="0" borderId="25" xfId="2" applyNumberFormat="1" applyFont="1" applyBorder="1" applyAlignment="1">
      <alignment horizontal="center" vertical="center" wrapText="1"/>
    </xf>
    <xf numFmtId="49" fontId="12" fillId="0" borderId="12" xfId="2" applyNumberFormat="1" applyFont="1" applyBorder="1" applyAlignment="1">
      <alignment horizontal="left" vertical="center" wrapText="1"/>
    </xf>
    <xf numFmtId="4" fontId="4" fillId="3" borderId="12" xfId="5" applyNumberFormat="1" applyFont="1" applyFill="1" applyBorder="1" applyAlignment="1" applyProtection="1">
      <alignment horizontal="center" vertical="center" wrapText="1"/>
      <protection locked="0"/>
    </xf>
    <xf numFmtId="49" fontId="12" fillId="0" borderId="1" xfId="2" applyNumberFormat="1" applyFont="1" applyBorder="1" applyAlignment="1">
      <alignment horizontal="left" vertical="center" wrapText="1"/>
    </xf>
    <xf numFmtId="4" fontId="4" fillId="3" borderId="27" xfId="5" applyNumberFormat="1" applyFont="1" applyFill="1" applyBorder="1" applyAlignment="1" applyProtection="1">
      <alignment horizontal="center" vertical="center" wrapText="1"/>
      <protection locked="0"/>
    </xf>
    <xf numFmtId="49" fontId="12" fillId="0" borderId="29" xfId="2" applyNumberFormat="1" applyFont="1" applyBorder="1" applyAlignment="1">
      <alignment horizontal="center" vertical="center" wrapText="1"/>
    </xf>
    <xf numFmtId="49" fontId="12" fillId="0" borderId="7" xfId="2" applyNumberFormat="1" applyFont="1" applyBorder="1" applyAlignment="1">
      <alignment horizontal="left" vertical="center" wrapText="1"/>
    </xf>
    <xf numFmtId="49" fontId="11" fillId="0" borderId="30" xfId="2" applyNumberFormat="1" applyFont="1" applyBorder="1" applyAlignment="1">
      <alignment horizontal="center" vertical="center" wrapText="1"/>
    </xf>
    <xf numFmtId="49" fontId="11" fillId="0" borderId="31" xfId="2" applyNumberFormat="1" applyFont="1" applyBorder="1" applyAlignment="1">
      <alignment horizontal="center" vertical="center" wrapText="1"/>
    </xf>
    <xf numFmtId="49" fontId="12" fillId="0" borderId="32" xfId="2" applyNumberFormat="1" applyFont="1" applyBorder="1" applyAlignment="1">
      <alignment horizontal="left" vertical="center" wrapText="1"/>
    </xf>
    <xf numFmtId="0" fontId="9" fillId="0" borderId="8" xfId="2" applyFont="1" applyBorder="1" applyAlignment="1">
      <alignment horizontal="center" vertical="center"/>
    </xf>
    <xf numFmtId="4" fontId="4" fillId="3" borderId="32" xfId="5" applyNumberFormat="1" applyFont="1" applyFill="1" applyBorder="1" applyAlignment="1" applyProtection="1">
      <alignment horizontal="center" vertical="center" wrapText="1"/>
      <protection locked="0"/>
    </xf>
    <xf numFmtId="4" fontId="12" fillId="0" borderId="9" xfId="2" applyNumberFormat="1" applyFont="1" applyBorder="1" applyAlignment="1">
      <alignment horizontal="center" vertical="center" wrapText="1"/>
    </xf>
    <xf numFmtId="49" fontId="12" fillId="0" borderId="27" xfId="2" applyNumberFormat="1" applyFont="1" applyBorder="1" applyAlignment="1">
      <alignment horizontal="left" vertical="center" wrapText="1"/>
    </xf>
    <xf numFmtId="49" fontId="11" fillId="0" borderId="5" xfId="2" applyNumberFormat="1" applyFont="1" applyBorder="1" applyAlignment="1">
      <alignment horizontal="center" vertical="center" wrapText="1"/>
    </xf>
    <xf numFmtId="0" fontId="9" fillId="0" borderId="7" xfId="2" applyFont="1" applyBorder="1" applyAlignment="1">
      <alignment horizontal="center" vertical="center"/>
    </xf>
    <xf numFmtId="4" fontId="4" fillId="3" borderId="7" xfId="5" applyNumberFormat="1" applyFont="1" applyFill="1" applyBorder="1" applyAlignment="1" applyProtection="1">
      <alignment horizontal="center" vertical="center" wrapText="1"/>
      <protection locked="0"/>
    </xf>
    <xf numFmtId="49" fontId="12" fillId="0" borderId="17" xfId="2" applyNumberFormat="1" applyFont="1" applyBorder="1" applyAlignment="1">
      <alignment horizontal="center" vertical="center" wrapText="1"/>
    </xf>
    <xf numFmtId="4" fontId="4" fillId="3" borderId="1" xfId="5" applyNumberFormat="1" applyFont="1" applyFill="1" applyBorder="1" applyAlignment="1" applyProtection="1">
      <alignment horizontal="center" vertical="center" wrapText="1"/>
      <protection locked="0"/>
    </xf>
    <xf numFmtId="49" fontId="11" fillId="0" borderId="6" xfId="2" applyNumberFormat="1" applyFont="1" applyBorder="1" applyAlignment="1">
      <alignment horizontal="center" vertical="center" wrapText="1"/>
    </xf>
    <xf numFmtId="0" fontId="12" fillId="0" borderId="8" xfId="5" applyFont="1" applyBorder="1" applyAlignment="1">
      <alignment horizontal="center" vertical="center"/>
    </xf>
    <xf numFmtId="49" fontId="12" fillId="0" borderId="13" xfId="2" applyNumberFormat="1" applyFont="1" applyBorder="1" applyAlignment="1">
      <alignment horizontal="center" vertical="center" wrapText="1"/>
    </xf>
    <xf numFmtId="49" fontId="12" fillId="0" borderId="19" xfId="2" applyNumberFormat="1" applyFont="1" applyBorder="1" applyAlignment="1">
      <alignment horizontal="left" vertical="center" wrapText="1"/>
    </xf>
    <xf numFmtId="49" fontId="12" fillId="0" borderId="23" xfId="2" applyNumberFormat="1" applyFont="1" applyBorder="1" applyAlignment="1">
      <alignment horizontal="center" vertical="center" wrapText="1"/>
    </xf>
    <xf numFmtId="4" fontId="4" fillId="3" borderId="19" xfId="5" applyNumberFormat="1" applyFont="1" applyFill="1" applyBorder="1" applyAlignment="1" applyProtection="1">
      <alignment horizontal="center" vertical="center" wrapText="1"/>
      <protection locked="0"/>
    </xf>
    <xf numFmtId="49" fontId="12" fillId="0" borderId="8" xfId="2" applyNumberFormat="1" applyFont="1" applyBorder="1" applyAlignment="1">
      <alignment horizontal="center" vertical="center" wrapText="1"/>
    </xf>
    <xf numFmtId="49" fontId="11" fillId="0" borderId="1" xfId="2" applyNumberFormat="1" applyFont="1" applyBorder="1" applyAlignment="1">
      <alignment horizontal="center" vertical="center" wrapText="1"/>
    </xf>
    <xf numFmtId="49" fontId="12" fillId="0" borderId="1" xfId="2" applyNumberFormat="1" applyFont="1" applyBorder="1" applyAlignment="1">
      <alignment horizontal="center" vertical="center" wrapText="1"/>
    </xf>
    <xf numFmtId="49" fontId="11" fillId="0" borderId="19" xfId="2" applyNumberFormat="1" applyFont="1" applyBorder="1" applyAlignment="1">
      <alignment horizontal="center" vertical="center" wrapText="1"/>
    </xf>
    <xf numFmtId="49" fontId="12" fillId="0" borderId="19" xfId="2" applyNumberFormat="1" applyFont="1" applyBorder="1" applyAlignment="1">
      <alignment horizontal="center" vertical="center" wrapText="1"/>
    </xf>
    <xf numFmtId="49" fontId="11" fillId="0" borderId="34" xfId="5" applyNumberFormat="1" applyFont="1" applyBorder="1" applyAlignment="1">
      <alignment horizontal="center" vertical="center" wrapText="1"/>
    </xf>
    <xf numFmtId="49" fontId="11" fillId="0" borderId="35" xfId="5" applyNumberFormat="1" applyFont="1" applyBorder="1" applyAlignment="1">
      <alignment horizontal="center" vertical="center" wrapText="1"/>
    </xf>
    <xf numFmtId="0" fontId="12" fillId="0" borderId="35" xfId="5" applyFont="1" applyBorder="1" applyAlignment="1">
      <alignment horizontal="left" vertical="center" wrapText="1"/>
    </xf>
    <xf numFmtId="0" fontId="12" fillId="0" borderId="35" xfId="2" applyFont="1" applyBorder="1" applyAlignment="1">
      <alignment horizontal="center" vertical="center" wrapText="1"/>
    </xf>
    <xf numFmtId="4" fontId="12" fillId="3" borderId="35" xfId="5" applyNumberFormat="1" applyFont="1" applyFill="1" applyBorder="1" applyAlignment="1" applyProtection="1">
      <alignment horizontal="center" vertical="center" wrapText="1"/>
      <protection locked="0"/>
    </xf>
    <xf numFmtId="4" fontId="12" fillId="0" borderId="21" xfId="2" applyNumberFormat="1" applyFont="1" applyBorder="1" applyAlignment="1">
      <alignment horizontal="center" vertical="center" wrapText="1"/>
    </xf>
    <xf numFmtId="0" fontId="4" fillId="0" borderId="0" xfId="5" applyFont="1" applyAlignment="1">
      <alignment vertical="center" wrapText="1"/>
    </xf>
    <xf numFmtId="0" fontId="4" fillId="0" borderId="0" xfId="5" applyFont="1" applyAlignment="1">
      <alignment vertical="center"/>
    </xf>
    <xf numFmtId="0" fontId="4" fillId="0" borderId="36" xfId="4" applyFont="1" applyBorder="1" applyAlignment="1">
      <alignment horizontal="center" vertical="center" wrapText="1"/>
    </xf>
    <xf numFmtId="4" fontId="4" fillId="0" borderId="21" xfId="4" applyNumberFormat="1" applyFont="1" applyBorder="1" applyAlignment="1">
      <alignment horizontal="center" vertical="center" wrapText="1"/>
    </xf>
    <xf numFmtId="0" fontId="9" fillId="0" borderId="0" xfId="2" applyFont="1" applyAlignment="1">
      <alignment wrapText="1"/>
    </xf>
    <xf numFmtId="0" fontId="9" fillId="0" borderId="0" xfId="2" applyFont="1"/>
    <xf numFmtId="0" fontId="9" fillId="0" borderId="0" xfId="2" applyFont="1" applyAlignment="1" applyProtection="1">
      <alignment horizontal="center" vertical="center"/>
      <protection locked="0"/>
    </xf>
    <xf numFmtId="0" fontId="9" fillId="0" borderId="0" xfId="2" applyFont="1" applyAlignment="1">
      <alignment vertical="center" wrapText="1"/>
    </xf>
    <xf numFmtId="2" fontId="12" fillId="0" borderId="1" xfId="2" applyNumberFormat="1" applyFont="1" applyBorder="1" applyAlignment="1">
      <alignment horizontal="center" vertical="center"/>
    </xf>
    <xf numFmtId="0" fontId="12" fillId="0" borderId="19" xfId="2" applyFont="1" applyBorder="1" applyAlignment="1">
      <alignment horizontal="left" vertical="center" wrapText="1"/>
    </xf>
    <xf numFmtId="0" fontId="9" fillId="0" borderId="1" xfId="2" applyFont="1" applyBorder="1" applyAlignment="1">
      <alignment horizontal="left" wrapText="1"/>
    </xf>
    <xf numFmtId="164" fontId="12" fillId="3" borderId="1" xfId="2" applyNumberFormat="1" applyFont="1" applyFill="1" applyBorder="1" applyAlignment="1" applyProtection="1">
      <alignment horizontal="left" vertical="center"/>
      <protection locked="0"/>
    </xf>
    <xf numFmtId="0" fontId="9" fillId="0" borderId="0" xfId="2" applyFont="1" applyAlignment="1" applyProtection="1">
      <alignment horizontal="left" wrapText="1"/>
      <protection locked="0"/>
    </xf>
    <xf numFmtId="0" fontId="9" fillId="0" borderId="1" xfId="2" applyFont="1" applyBorder="1" applyAlignment="1">
      <alignment horizontal="left"/>
    </xf>
    <xf numFmtId="0" fontId="12" fillId="0" borderId="1" xfId="2" applyFont="1" applyBorder="1"/>
    <xf numFmtId="0" fontId="17" fillId="0" borderId="1" xfId="2" applyFont="1" applyBorder="1" applyAlignment="1">
      <alignment wrapText="1"/>
    </xf>
    <xf numFmtId="0" fontId="17" fillId="0" borderId="19" xfId="2" applyFont="1" applyBorder="1" applyAlignment="1">
      <alignment vertical="center" wrapText="1"/>
    </xf>
    <xf numFmtId="0" fontId="9" fillId="0" borderId="23" xfId="2" applyFont="1" applyBorder="1" applyAlignment="1">
      <alignment horizontal="center" vertical="center"/>
    </xf>
    <xf numFmtId="49" fontId="11" fillId="0" borderId="12" xfId="2" applyNumberFormat="1" applyFont="1" applyBorder="1" applyAlignment="1">
      <alignment horizontal="center" vertical="center" wrapText="1"/>
    </xf>
    <xf numFmtId="49" fontId="12" fillId="0" borderId="12" xfId="2" applyNumberFormat="1" applyFont="1" applyBorder="1" applyAlignment="1">
      <alignment horizontal="left" vertical="top" wrapText="1"/>
    </xf>
    <xf numFmtId="49" fontId="12" fillId="0" borderId="12" xfId="2" applyNumberFormat="1" applyFont="1" applyBorder="1" applyAlignment="1">
      <alignment horizontal="center" vertical="center" wrapText="1"/>
    </xf>
    <xf numFmtId="49" fontId="12" fillId="0" borderId="1" xfId="2" applyNumberFormat="1" applyFont="1" applyBorder="1" applyAlignment="1">
      <alignment horizontal="left" vertical="top" wrapText="1"/>
    </xf>
    <xf numFmtId="0" fontId="9" fillId="0" borderId="1" xfId="2" applyFont="1" applyBorder="1" applyAlignment="1">
      <alignment horizontal="center" vertical="center"/>
    </xf>
    <xf numFmtId="0" fontId="12" fillId="0" borderId="1" xfId="5" applyFont="1" applyBorder="1" applyAlignment="1">
      <alignment horizontal="center" vertical="center"/>
    </xf>
    <xf numFmtId="49" fontId="11" fillId="0" borderId="7" xfId="2" applyNumberFormat="1" applyFont="1" applyBorder="1" applyAlignment="1">
      <alignment horizontal="center" vertical="center" wrapText="1"/>
    </xf>
    <xf numFmtId="0" fontId="9" fillId="0" borderId="0" xfId="2" applyFont="1" applyAlignment="1" applyProtection="1">
      <alignment horizontal="center" vertical="center" wrapText="1"/>
      <protection locked="0"/>
    </xf>
    <xf numFmtId="49" fontId="11" fillId="0" borderId="37" xfId="2" applyNumberFormat="1" applyFont="1" applyBorder="1" applyAlignment="1">
      <alignment horizontal="center" vertical="center" wrapText="1"/>
    </xf>
    <xf numFmtId="49" fontId="11" fillId="0" borderId="38" xfId="2" applyNumberFormat="1" applyFont="1" applyBorder="1" applyAlignment="1">
      <alignment horizontal="center" vertical="center" wrapText="1"/>
    </xf>
    <xf numFmtId="49" fontId="12" fillId="0" borderId="39" xfId="2" applyNumberFormat="1" applyFont="1" applyBorder="1" applyAlignment="1">
      <alignment horizontal="left" vertical="center" wrapText="1"/>
    </xf>
    <xf numFmtId="49" fontId="12" fillId="0" borderId="40" xfId="2" applyNumberFormat="1" applyFont="1" applyBorder="1" applyAlignment="1">
      <alignment horizontal="center" vertical="center" wrapText="1"/>
    </xf>
    <xf numFmtId="4" fontId="4" fillId="3" borderId="39" xfId="5" applyNumberFormat="1" applyFont="1" applyFill="1" applyBorder="1" applyAlignment="1" applyProtection="1">
      <alignment horizontal="center" vertical="center" wrapText="1"/>
      <protection locked="0"/>
    </xf>
    <xf numFmtId="4" fontId="12" fillId="0" borderId="41" xfId="2" applyNumberFormat="1" applyFont="1" applyBorder="1" applyAlignment="1">
      <alignment horizontal="center" vertical="center" wrapText="1"/>
    </xf>
    <xf numFmtId="49" fontId="11" fillId="0" borderId="7" xfId="5" applyNumberFormat="1" applyFont="1" applyBorder="1" applyAlignment="1">
      <alignment horizontal="center" vertical="center" wrapText="1"/>
    </xf>
    <xf numFmtId="0" fontId="12" fillId="0" borderId="7" xfId="5" applyFont="1" applyBorder="1" applyAlignment="1">
      <alignment horizontal="left" vertical="center" wrapText="1"/>
    </xf>
    <xf numFmtId="0" fontId="12" fillId="0" borderId="7" xfId="2" applyFont="1" applyBorder="1" applyAlignment="1">
      <alignment horizontal="center" vertical="center" wrapText="1"/>
    </xf>
    <xf numFmtId="4" fontId="12" fillId="3" borderId="7" xfId="5" applyNumberFormat="1" applyFont="1" applyFill="1" applyBorder="1" applyAlignment="1" applyProtection="1">
      <alignment horizontal="center" vertical="center" wrapText="1"/>
      <protection locked="0"/>
    </xf>
    <xf numFmtId="4" fontId="4" fillId="0" borderId="42" xfId="4" applyNumberFormat="1" applyFont="1" applyBorder="1" applyAlignment="1">
      <alignment horizontal="center" vertical="center" wrapText="1"/>
    </xf>
    <xf numFmtId="4" fontId="9" fillId="0" borderId="0" xfId="2" applyNumberFormat="1" applyFont="1" applyAlignment="1" applyProtection="1">
      <alignment wrapText="1"/>
      <protection locked="0"/>
    </xf>
    <xf numFmtId="4" fontId="12" fillId="0" borderId="43" xfId="2" applyNumberFormat="1" applyFont="1" applyBorder="1" applyAlignment="1">
      <alignment horizontal="center" vertical="center" wrapText="1"/>
    </xf>
    <xf numFmtId="4" fontId="4" fillId="3" borderId="7" xfId="4" applyNumberFormat="1" applyFont="1" applyFill="1" applyBorder="1" applyAlignment="1" applyProtection="1">
      <alignment horizontal="center" vertical="center" wrapText="1"/>
      <protection locked="0"/>
    </xf>
    <xf numFmtId="165" fontId="12" fillId="0" borderId="12" xfId="2" applyNumberFormat="1" applyFont="1" applyBorder="1" applyAlignment="1">
      <alignment horizontal="center" vertical="center"/>
    </xf>
    <xf numFmtId="0" fontId="9" fillId="0" borderId="1" xfId="2" applyFont="1" applyBorder="1" applyAlignment="1">
      <alignment wrapText="1"/>
    </xf>
    <xf numFmtId="4" fontId="4" fillId="3" borderId="17" xfId="5" applyNumberFormat="1" applyFont="1" applyFill="1" applyBorder="1" applyAlignment="1" applyProtection="1">
      <alignment horizontal="center" vertical="center" wrapText="1"/>
      <protection locked="0"/>
    </xf>
    <xf numFmtId="49" fontId="5" fillId="0" borderId="0" xfId="1" applyNumberFormat="1" applyFont="1" applyAlignment="1" applyProtection="1">
      <alignment horizontal="center" vertical="center" wrapText="1"/>
    </xf>
    <xf numFmtId="0" fontId="19" fillId="0" borderId="0" xfId="1" applyFont="1" applyAlignment="1" applyProtection="1">
      <alignment horizontal="center" vertical="center" wrapText="1"/>
    </xf>
    <xf numFmtId="0" fontId="5" fillId="0" borderId="0" xfId="1" applyNumberFormat="1" applyFont="1" applyAlignment="1" applyProtection="1">
      <alignment horizontal="center" vertical="center" wrapText="1"/>
    </xf>
    <xf numFmtId="0" fontId="2" fillId="0" borderId="0" xfId="2" applyAlignment="1">
      <alignment wrapText="1"/>
    </xf>
    <xf numFmtId="2" fontId="2" fillId="0" borderId="0" xfId="2" applyNumberFormat="1"/>
    <xf numFmtId="2" fontId="20" fillId="0" borderId="0" xfId="2" applyNumberFormat="1" applyFont="1"/>
    <xf numFmtId="164" fontId="12" fillId="3" borderId="13" xfId="2" applyNumberFormat="1" applyFont="1" applyFill="1" applyBorder="1" applyAlignment="1" applyProtection="1">
      <alignment horizontal="center" vertical="center"/>
      <protection locked="0"/>
    </xf>
    <xf numFmtId="164" fontId="12" fillId="3" borderId="17" xfId="2" applyNumberFormat="1" applyFont="1" applyFill="1" applyBorder="1" applyAlignment="1" applyProtection="1">
      <alignment horizontal="center" vertical="center"/>
      <protection locked="0"/>
    </xf>
    <xf numFmtId="164" fontId="12" fillId="3" borderId="8" xfId="2" applyNumberFormat="1" applyFont="1" applyFill="1" applyBorder="1" applyAlignment="1" applyProtection="1">
      <alignment horizontal="center" vertical="center"/>
      <protection locked="0"/>
    </xf>
    <xf numFmtId="0" fontId="9" fillId="0" borderId="32" xfId="2" applyFont="1" applyBorder="1" applyAlignment="1">
      <alignment horizontal="center" vertical="center"/>
    </xf>
    <xf numFmtId="0" fontId="9" fillId="0" borderId="52" xfId="2" applyFont="1" applyBorder="1" applyAlignment="1">
      <alignment horizontal="center" vertical="center"/>
    </xf>
    <xf numFmtId="49" fontId="9" fillId="0" borderId="0" xfId="2" applyNumberFormat="1" applyFont="1" applyAlignment="1">
      <alignment horizontal="center" vertical="center"/>
    </xf>
    <xf numFmtId="0" fontId="9" fillId="0" borderId="0" xfId="2" applyFont="1" applyAlignment="1">
      <alignment horizontal="center" vertical="center"/>
    </xf>
    <xf numFmtId="164" fontId="12" fillId="3" borderId="7" xfId="2" applyNumberFormat="1" applyFont="1" applyFill="1" applyBorder="1" applyAlignment="1" applyProtection="1">
      <alignment horizontal="center" vertical="center"/>
      <protection locked="0"/>
    </xf>
    <xf numFmtId="2" fontId="5" fillId="0" borderId="0" xfId="1" applyNumberFormat="1" applyFont="1" applyAlignment="1" applyProtection="1">
      <alignment horizontal="center" vertical="center" wrapText="1"/>
    </xf>
    <xf numFmtId="2" fontId="5" fillId="0" borderId="7" xfId="3" applyNumberFormat="1" applyFont="1" applyBorder="1" applyAlignment="1" applyProtection="1">
      <alignment horizontal="center" vertical="center" wrapText="1"/>
    </xf>
    <xf numFmtId="2" fontId="12" fillId="0" borderId="12" xfId="2" applyNumberFormat="1" applyFont="1" applyBorder="1" applyAlignment="1">
      <alignment horizontal="center" vertical="center"/>
    </xf>
    <xf numFmtId="2" fontId="12" fillId="0" borderId="19" xfId="2" applyNumberFormat="1" applyFont="1" applyBorder="1" applyAlignment="1">
      <alignment horizontal="center" vertical="center"/>
    </xf>
    <xf numFmtId="2" fontId="12" fillId="0" borderId="27" xfId="2" applyNumberFormat="1" applyFont="1" applyBorder="1" applyAlignment="1">
      <alignment horizontal="center" vertical="center"/>
    </xf>
    <xf numFmtId="2" fontId="12" fillId="0" borderId="7" xfId="2" applyNumberFormat="1" applyFont="1" applyBorder="1" applyAlignment="1">
      <alignment horizontal="center" vertical="center"/>
    </xf>
    <xf numFmtId="2" fontId="12" fillId="0" borderId="35" xfId="2" applyNumberFormat="1" applyFont="1" applyBorder="1" applyAlignment="1">
      <alignment horizontal="center" vertical="center" wrapText="1"/>
    </xf>
    <xf numFmtId="2" fontId="4" fillId="0" borderId="0" xfId="5" applyNumberFormat="1" applyFont="1" applyAlignment="1">
      <alignment vertical="center"/>
    </xf>
    <xf numFmtId="2" fontId="9" fillId="0" borderId="0" xfId="2" applyNumberFormat="1" applyFont="1"/>
    <xf numFmtId="2" fontId="12" fillId="0" borderId="39" xfId="2" applyNumberFormat="1" applyFont="1" applyBorder="1" applyAlignment="1">
      <alignment horizontal="center" vertical="center"/>
    </xf>
    <xf numFmtId="2" fontId="12" fillId="0" borderId="7" xfId="2" applyNumberFormat="1" applyFont="1" applyBorder="1" applyAlignment="1">
      <alignment horizontal="center" vertical="center" wrapText="1"/>
    </xf>
    <xf numFmtId="0" fontId="5" fillId="2" borderId="48" xfId="1" applyFont="1" applyFill="1" applyBorder="1" applyAlignment="1" applyProtection="1">
      <alignment vertical="center"/>
    </xf>
    <xf numFmtId="0" fontId="5" fillId="2" borderId="49" xfId="1" applyFont="1" applyFill="1" applyBorder="1" applyAlignment="1" applyProtection="1">
      <alignment vertical="center"/>
    </xf>
    <xf numFmtId="49" fontId="5" fillId="2" borderId="49" xfId="1" applyNumberFormat="1" applyFont="1" applyFill="1" applyBorder="1" applyAlignment="1" applyProtection="1">
      <alignment vertical="center"/>
    </xf>
    <xf numFmtId="0" fontId="5" fillId="2" borderId="50" xfId="1" applyFont="1" applyFill="1" applyBorder="1" applyAlignment="1" applyProtection="1">
      <alignment vertical="center"/>
    </xf>
    <xf numFmtId="0" fontId="5" fillId="2" borderId="35" xfId="3" applyFont="1" applyFill="1" applyBorder="1" applyAlignment="1" applyProtection="1">
      <alignment horizontal="center" vertical="center" wrapText="1"/>
    </xf>
    <xf numFmtId="49" fontId="5" fillId="2" borderId="35" xfId="3" applyNumberFormat="1" applyFont="1" applyFill="1" applyBorder="1" applyAlignment="1" applyProtection="1">
      <alignment horizontal="center" vertical="center" wrapText="1"/>
    </xf>
    <xf numFmtId="0" fontId="5" fillId="2" borderId="35" xfId="1" applyFont="1" applyFill="1" applyBorder="1" applyAlignment="1" applyProtection="1">
      <alignment horizontal="center" vertical="center" wrapText="1"/>
    </xf>
    <xf numFmtId="0" fontId="5" fillId="2" borderId="21" xfId="1" applyFont="1" applyFill="1" applyBorder="1" applyAlignment="1" applyProtection="1">
      <alignment horizontal="center" vertical="center" wrapText="1"/>
    </xf>
    <xf numFmtId="0" fontId="5" fillId="2" borderId="35" xfId="3" applyNumberFormat="1" applyFont="1" applyFill="1" applyBorder="1" applyAlignment="1" applyProtection="1">
      <alignment horizontal="center" vertical="center" wrapText="1"/>
    </xf>
    <xf numFmtId="49" fontId="7" fillId="0" borderId="15" xfId="2" applyNumberFormat="1" applyFont="1" applyBorder="1" applyAlignment="1">
      <alignment horizontal="center" vertical="center"/>
    </xf>
    <xf numFmtId="4" fontId="7" fillId="0" borderId="18" xfId="2" applyNumberFormat="1" applyFont="1" applyBorder="1" applyAlignment="1">
      <alignment horizontal="center" vertical="center"/>
    </xf>
    <xf numFmtId="49" fontId="7" fillId="0" borderId="22" xfId="2" applyNumberFormat="1" applyFont="1" applyBorder="1" applyAlignment="1">
      <alignment horizontal="center" vertical="center"/>
    </xf>
    <xf numFmtId="0" fontId="7" fillId="0" borderId="19" xfId="2" applyFont="1" applyBorder="1" applyAlignment="1">
      <alignment vertical="center"/>
    </xf>
    <xf numFmtId="4" fontId="7" fillId="0" borderId="24" xfId="2" applyNumberFormat="1" applyFont="1" applyBorder="1" applyAlignment="1">
      <alignment horizontal="center" vertical="center"/>
    </xf>
    <xf numFmtId="0" fontId="6" fillId="0" borderId="34" xfId="2" applyFont="1" applyBorder="1" applyAlignment="1">
      <alignment horizontal="center" vertical="center" wrapText="1"/>
    </xf>
    <xf numFmtId="0" fontId="6" fillId="0" borderId="35" xfId="2" applyFont="1" applyBorder="1" applyAlignment="1">
      <alignment horizontal="right" vertical="center"/>
    </xf>
    <xf numFmtId="4" fontId="6" fillId="0" borderId="21" xfId="2" applyNumberFormat="1" applyFont="1" applyBorder="1" applyAlignment="1">
      <alignment horizontal="center" vertical="center"/>
    </xf>
    <xf numFmtId="0" fontId="6" fillId="0" borderId="45" xfId="2" applyFont="1" applyBorder="1" applyAlignment="1">
      <alignment horizontal="center" vertical="center" wrapText="1"/>
    </xf>
    <xf numFmtId="0" fontId="6" fillId="0" borderId="27" xfId="2" applyFont="1" applyBorder="1" applyAlignment="1">
      <alignment horizontal="center" vertical="center" wrapText="1"/>
    </xf>
    <xf numFmtId="0" fontId="6" fillId="0" borderId="43" xfId="2" applyFont="1" applyBorder="1" applyAlignment="1">
      <alignment horizontal="center" vertical="center" wrapText="1"/>
    </xf>
    <xf numFmtId="1" fontId="12" fillId="0" borderId="1" xfId="2" applyNumberFormat="1" applyFont="1" applyBorder="1" applyAlignment="1">
      <alignment horizontal="center" vertical="center"/>
    </xf>
    <xf numFmtId="2" fontId="12" fillId="5" borderId="1" xfId="2" applyNumberFormat="1" applyFont="1" applyFill="1" applyBorder="1" applyAlignment="1">
      <alignment horizontal="center" vertical="center"/>
    </xf>
    <xf numFmtId="164" fontId="25" fillId="5" borderId="17" xfId="2" applyNumberFormat="1" applyFont="1" applyFill="1" applyBorder="1" applyAlignment="1" applyProtection="1">
      <alignment horizontal="center" vertical="center"/>
      <protection locked="0"/>
    </xf>
    <xf numFmtId="0" fontId="12" fillId="0" borderId="0" xfId="6" applyFont="1"/>
    <xf numFmtId="0" fontId="11" fillId="0" borderId="0" xfId="6" applyFont="1" applyAlignment="1">
      <alignment horizontal="left" vertical="center" wrapText="1"/>
    </xf>
    <xf numFmtId="0" fontId="26" fillId="0" borderId="0" xfId="6" applyFont="1"/>
    <xf numFmtId="0" fontId="12" fillId="0" borderId="1" xfId="2" applyFont="1" applyBorder="1" applyAlignment="1">
      <alignment horizontal="center" vertical="center"/>
    </xf>
    <xf numFmtId="49" fontId="11" fillId="5" borderId="5" xfId="2" applyNumberFormat="1" applyFont="1" applyFill="1" applyBorder="1" applyAlignment="1">
      <alignment horizontal="center" vertical="center" wrapText="1"/>
    </xf>
    <xf numFmtId="4" fontId="4" fillId="5" borderId="5" xfId="4" applyNumberFormat="1" applyFont="1" applyFill="1" applyBorder="1" applyAlignment="1" applyProtection="1">
      <alignment horizontal="center" vertical="center" wrapText="1"/>
      <protection locked="0"/>
    </xf>
    <xf numFmtId="0" fontId="5" fillId="0" borderId="22" xfId="3" applyFont="1" applyBorder="1" applyAlignment="1" applyProtection="1">
      <alignment horizontal="center" vertical="center" wrapText="1"/>
    </xf>
    <xf numFmtId="0" fontId="5" fillId="0" borderId="25" xfId="3" applyFont="1" applyBorder="1" applyAlignment="1" applyProtection="1">
      <alignment horizontal="center" vertical="center" wrapText="1"/>
    </xf>
    <xf numFmtId="0" fontId="5" fillId="0" borderId="19" xfId="3" applyFont="1" applyBorder="1" applyAlignment="1" applyProtection="1">
      <alignment horizontal="center" vertical="center" wrapText="1"/>
    </xf>
    <xf numFmtId="0" fontId="5" fillId="0" borderId="23" xfId="3" applyFont="1" applyBorder="1" applyAlignment="1" applyProtection="1">
      <alignment horizontal="center" vertical="center" wrapText="1"/>
    </xf>
    <xf numFmtId="2" fontId="5" fillId="0" borderId="19" xfId="3" applyNumberFormat="1" applyFont="1" applyBorder="1" applyAlignment="1" applyProtection="1">
      <alignment horizontal="center" vertical="center" wrapText="1"/>
    </xf>
    <xf numFmtId="0" fontId="5" fillId="0" borderId="19" xfId="1" applyFont="1" applyBorder="1" applyAlignment="1" applyProtection="1">
      <alignment horizontal="center" vertical="center" wrapText="1"/>
    </xf>
    <xf numFmtId="0" fontId="5" fillId="0" borderId="24" xfId="1" applyFont="1" applyBorder="1" applyAlignment="1" applyProtection="1">
      <alignment horizontal="center" vertical="center" wrapText="1"/>
    </xf>
    <xf numFmtId="4" fontId="4" fillId="3" borderId="10" xfId="4" applyNumberFormat="1" applyFont="1" applyFill="1" applyBorder="1" applyAlignment="1" applyProtection="1">
      <alignment horizontal="center" vertical="center" wrapText="1"/>
      <protection locked="0"/>
    </xf>
    <xf numFmtId="4" fontId="4" fillId="3" borderId="15" xfId="4" applyNumberFormat="1" applyFont="1" applyFill="1" applyBorder="1" applyAlignment="1" applyProtection="1">
      <alignment horizontal="center" vertical="center" wrapText="1"/>
      <protection locked="0"/>
    </xf>
    <xf numFmtId="4" fontId="4" fillId="0" borderId="1" xfId="4" applyNumberFormat="1" applyFont="1" applyBorder="1" applyAlignment="1" applyProtection="1">
      <alignment horizontal="center" vertical="center" wrapText="1"/>
      <protection locked="0"/>
    </xf>
    <xf numFmtId="4" fontId="4" fillId="0" borderId="10" xfId="4" applyNumberFormat="1" applyFont="1" applyBorder="1" applyAlignment="1" applyProtection="1">
      <alignment horizontal="center" vertical="center" wrapText="1"/>
      <protection locked="0"/>
    </xf>
    <xf numFmtId="4" fontId="4" fillId="0" borderId="15" xfId="4" applyNumberFormat="1" applyFont="1" applyBorder="1" applyAlignment="1" applyProtection="1">
      <alignment horizontal="center" vertical="center" wrapText="1"/>
      <protection locked="0"/>
    </xf>
    <xf numFmtId="4" fontId="4" fillId="0" borderId="12" xfId="4" applyNumberFormat="1" applyFont="1" applyBorder="1" applyAlignment="1" applyProtection="1">
      <alignment horizontal="center" vertical="center" wrapText="1"/>
      <protection locked="0"/>
    </xf>
    <xf numFmtId="4" fontId="4" fillId="0" borderId="7" xfId="4" applyNumberFormat="1" applyFont="1" applyBorder="1" applyAlignment="1" applyProtection="1">
      <alignment horizontal="center" vertical="center" wrapText="1"/>
      <protection locked="0"/>
    </xf>
    <xf numFmtId="4" fontId="4" fillId="5" borderId="7" xfId="4" applyNumberFormat="1" applyFont="1" applyFill="1" applyBorder="1" applyAlignment="1" applyProtection="1">
      <alignment horizontal="center" vertical="center" wrapText="1"/>
      <protection locked="0"/>
    </xf>
    <xf numFmtId="49" fontId="12" fillId="5" borderId="1" xfId="2" applyNumberFormat="1" applyFont="1" applyFill="1" applyBorder="1" applyAlignment="1">
      <alignment horizontal="left" vertical="center" wrapText="1"/>
    </xf>
    <xf numFmtId="49" fontId="12" fillId="5" borderId="17" xfId="2" applyNumberFormat="1" applyFont="1" applyFill="1" applyBorder="1" applyAlignment="1">
      <alignment horizontal="center" vertical="center" wrapText="1"/>
    </xf>
    <xf numFmtId="0" fontId="8" fillId="0" borderId="0" xfId="2" applyFont="1"/>
    <xf numFmtId="0" fontId="15" fillId="0" borderId="12" xfId="2" applyFont="1" applyBorder="1" applyAlignment="1">
      <alignment horizontal="left" vertical="center" wrapText="1"/>
    </xf>
    <xf numFmtId="0" fontId="12" fillId="0" borderId="12" xfId="2" applyFont="1" applyBorder="1" applyAlignment="1">
      <alignment horizontal="center" vertical="center"/>
    </xf>
    <xf numFmtId="2" fontId="12" fillId="0" borderId="14" xfId="2" applyNumberFormat="1" applyFont="1" applyBorder="1" applyAlignment="1">
      <alignment horizontal="center" vertical="center"/>
    </xf>
    <xf numFmtId="2" fontId="12" fillId="0" borderId="18" xfId="2" applyNumberFormat="1" applyFont="1" applyBorder="1" applyAlignment="1">
      <alignment horizontal="center" vertical="center"/>
    </xf>
    <xf numFmtId="165" fontId="12" fillId="0" borderId="18" xfId="2" applyNumberFormat="1" applyFont="1" applyBorder="1" applyAlignment="1">
      <alignment horizontal="center" vertical="center"/>
    </xf>
    <xf numFmtId="0" fontId="4" fillId="0" borderId="0" xfId="2" applyFont="1" applyAlignment="1">
      <alignment horizontal="center" vertical="center" wrapText="1"/>
    </xf>
    <xf numFmtId="4" fontId="4" fillId="0" borderId="0" xfId="2" applyNumberFormat="1" applyFont="1" applyAlignment="1">
      <alignment horizontal="center" vertical="center" wrapText="1"/>
    </xf>
    <xf numFmtId="4" fontId="13" fillId="0" borderId="0" xfId="2" applyNumberFormat="1" applyFont="1" applyAlignment="1">
      <alignment horizontal="center" vertical="center"/>
    </xf>
    <xf numFmtId="0" fontId="15" fillId="0" borderId="1" xfId="2" applyFont="1" applyBorder="1" applyAlignment="1">
      <alignment vertical="center" wrapText="1"/>
    </xf>
    <xf numFmtId="4" fontId="4" fillId="0" borderId="0" xfId="2" applyNumberFormat="1" applyFont="1" applyAlignment="1">
      <alignment horizontal="center" vertical="center"/>
    </xf>
    <xf numFmtId="0" fontId="12" fillId="0" borderId="18" xfId="2" applyFont="1" applyBorder="1" applyAlignment="1">
      <alignment horizontal="center" vertical="center"/>
    </xf>
    <xf numFmtId="49" fontId="11" fillId="5" borderId="7" xfId="2" applyNumberFormat="1" applyFont="1" applyFill="1" applyBorder="1" applyAlignment="1">
      <alignment horizontal="center" vertical="center" wrapText="1"/>
    </xf>
    <xf numFmtId="0" fontId="15" fillId="5" borderId="7" xfId="2" applyFont="1" applyFill="1" applyBorder="1" applyAlignment="1">
      <alignment horizontal="left" vertical="center" wrapText="1"/>
    </xf>
    <xf numFmtId="0" fontId="12" fillId="5" borderId="7" xfId="5" applyFont="1" applyFill="1" applyBorder="1" applyAlignment="1">
      <alignment horizontal="center" vertical="center"/>
    </xf>
    <xf numFmtId="2" fontId="12" fillId="5" borderId="9" xfId="2" applyNumberFormat="1" applyFont="1" applyFill="1" applyBorder="1" applyAlignment="1">
      <alignment horizontal="center" vertical="center"/>
    </xf>
    <xf numFmtId="4" fontId="12" fillId="5" borderId="9" xfId="2" applyNumberFormat="1" applyFont="1" applyFill="1" applyBorder="1" applyAlignment="1">
      <alignment horizontal="center" vertical="center" wrapText="1"/>
    </xf>
    <xf numFmtId="4" fontId="4" fillId="0" borderId="20" xfId="2" applyNumberFormat="1" applyFont="1" applyBorder="1" applyAlignment="1">
      <alignment horizontal="center" vertical="center" wrapText="1"/>
    </xf>
    <xf numFmtId="4" fontId="13" fillId="0" borderId="21" xfId="2" applyNumberFormat="1" applyFont="1" applyBorder="1" applyAlignment="1">
      <alignment horizontal="center" vertical="center"/>
    </xf>
    <xf numFmtId="2" fontId="12" fillId="5" borderId="18" xfId="2" applyNumberFormat="1" applyFont="1" applyFill="1" applyBorder="1" applyAlignment="1">
      <alignment horizontal="center" vertical="center"/>
    </xf>
    <xf numFmtId="0" fontId="5" fillId="0" borderId="0" xfId="1" applyFont="1" applyAlignment="1" applyProtection="1">
      <alignment horizontal="center" vertical="center" wrapText="1"/>
      <protection locked="0"/>
    </xf>
    <xf numFmtId="0" fontId="5" fillId="0" borderId="0" xfId="1" applyFont="1" applyBorder="1" applyAlignment="1" applyProtection="1">
      <alignment horizontal="center" vertical="center" wrapText="1"/>
      <protection locked="0"/>
    </xf>
    <xf numFmtId="2" fontId="5" fillId="0" borderId="0" xfId="1" applyNumberFormat="1" applyFont="1" applyAlignment="1" applyProtection="1">
      <alignment horizontal="center" vertical="center" wrapText="1"/>
      <protection locked="0"/>
    </xf>
    <xf numFmtId="0" fontId="5" fillId="2" borderId="3" xfId="1" applyFont="1" applyFill="1" applyBorder="1" applyAlignment="1" applyProtection="1">
      <alignment vertical="center"/>
      <protection locked="0"/>
    </xf>
    <xf numFmtId="0" fontId="5" fillId="2" borderId="4" xfId="1" applyFont="1" applyFill="1" applyBorder="1" applyAlignment="1" applyProtection="1">
      <alignment vertical="center"/>
      <protection locked="0"/>
    </xf>
    <xf numFmtId="0" fontId="2" fillId="0" borderId="0" xfId="2" applyProtection="1">
      <protection locked="0"/>
    </xf>
    <xf numFmtId="0" fontId="5" fillId="0" borderId="19" xfId="1" applyFont="1" applyBorder="1" applyAlignment="1" applyProtection="1">
      <alignment horizontal="center" vertical="center" wrapText="1"/>
      <protection locked="0"/>
    </xf>
    <xf numFmtId="2" fontId="2" fillId="0" borderId="0" xfId="2" applyNumberFormat="1" applyProtection="1">
      <protection locked="0"/>
    </xf>
    <xf numFmtId="0" fontId="4" fillId="0" borderId="36" xfId="4" applyFont="1" applyBorder="1" applyAlignment="1" applyProtection="1">
      <alignment horizontal="center" vertical="center" wrapText="1"/>
      <protection locked="0"/>
    </xf>
    <xf numFmtId="165" fontId="12" fillId="0" borderId="14" xfId="2" applyNumberFormat="1" applyFont="1" applyBorder="1" applyAlignment="1">
      <alignment horizontal="center" vertical="center"/>
    </xf>
    <xf numFmtId="165" fontId="12" fillId="5" borderId="18" xfId="2" applyNumberFormat="1" applyFont="1" applyFill="1" applyBorder="1" applyAlignment="1">
      <alignment horizontal="center" vertical="center"/>
    </xf>
    <xf numFmtId="165" fontId="12" fillId="5" borderId="9" xfId="2" applyNumberFormat="1" applyFont="1" applyFill="1" applyBorder="1" applyAlignment="1">
      <alignment horizontal="center" vertical="center"/>
    </xf>
    <xf numFmtId="0" fontId="12" fillId="5" borderId="18" xfId="2" applyFont="1" applyFill="1" applyBorder="1" applyAlignment="1">
      <alignment horizontal="center" vertical="center"/>
    </xf>
    <xf numFmtId="0" fontId="12" fillId="5" borderId="1" xfId="2" applyFont="1" applyFill="1" applyBorder="1" applyAlignment="1">
      <alignment horizontal="center" vertical="center"/>
    </xf>
    <xf numFmtId="2" fontId="12" fillId="5" borderId="7" xfId="2" applyNumberFormat="1" applyFont="1" applyFill="1" applyBorder="1" applyAlignment="1">
      <alignment horizontal="center" vertical="center"/>
    </xf>
    <xf numFmtId="0" fontId="15" fillId="0" borderId="7" xfId="2" applyFont="1" applyBorder="1" applyAlignment="1">
      <alignment horizontal="left" vertical="center" wrapText="1"/>
    </xf>
    <xf numFmtId="0" fontId="12" fillId="0" borderId="7" xfId="5" applyFont="1" applyBorder="1" applyAlignment="1">
      <alignment horizontal="center" vertical="center"/>
    </xf>
    <xf numFmtId="0" fontId="12" fillId="0" borderId="1" xfId="2" applyFont="1" applyBorder="1" applyAlignment="1">
      <alignment vertical="center"/>
    </xf>
    <xf numFmtId="2" fontId="12" fillId="5" borderId="27" xfId="2" applyNumberFormat="1" applyFont="1" applyFill="1" applyBorder="1" applyAlignment="1">
      <alignment horizontal="center" vertical="center"/>
    </xf>
    <xf numFmtId="2" fontId="12" fillId="5" borderId="32" xfId="2" applyNumberFormat="1" applyFont="1" applyFill="1" applyBorder="1" applyAlignment="1">
      <alignment horizontal="center" vertical="center"/>
    </xf>
    <xf numFmtId="49" fontId="11" fillId="0" borderId="45" xfId="2" applyNumberFormat="1" applyFont="1" applyBorder="1" applyAlignment="1">
      <alignment horizontal="center" vertical="center" wrapText="1"/>
    </xf>
    <xf numFmtId="49" fontId="11" fillId="0" borderId="46" xfId="2" applyNumberFormat="1" applyFont="1" applyBorder="1" applyAlignment="1">
      <alignment horizontal="center" vertical="center" wrapText="1"/>
    </xf>
    <xf numFmtId="0" fontId="9" fillId="0" borderId="29" xfId="2" applyFont="1" applyBorder="1" applyAlignment="1">
      <alignment horizontal="center" vertical="center"/>
    </xf>
    <xf numFmtId="0" fontId="9" fillId="0" borderId="27" xfId="2" applyFont="1" applyBorder="1" applyAlignment="1">
      <alignment horizontal="center" vertical="center"/>
    </xf>
    <xf numFmtId="0" fontId="12" fillId="0" borderId="39" xfId="2" applyFont="1" applyBorder="1" applyAlignment="1">
      <alignment horizontal="left" vertical="center" wrapText="1"/>
    </xf>
    <xf numFmtId="0" fontId="8" fillId="0" borderId="0" xfId="2" applyFont="1" applyAlignment="1">
      <alignment wrapText="1"/>
    </xf>
    <xf numFmtId="4" fontId="4" fillId="0" borderId="34" xfId="2" applyNumberFormat="1" applyFont="1" applyBorder="1" applyAlignment="1">
      <alignment horizontal="center" vertical="center" wrapText="1"/>
    </xf>
    <xf numFmtId="2" fontId="12" fillId="0" borderId="32" xfId="2" applyNumberFormat="1" applyFont="1" applyBorder="1" applyAlignment="1">
      <alignment horizontal="center" vertical="center"/>
    </xf>
    <xf numFmtId="0" fontId="9" fillId="0" borderId="12" xfId="2" applyFont="1" applyBorder="1" applyAlignment="1">
      <alignment horizontal="center" vertical="center"/>
    </xf>
    <xf numFmtId="0" fontId="21" fillId="2" borderId="34" xfId="2" applyFont="1" applyFill="1" applyBorder="1" applyAlignment="1">
      <alignment horizontal="center" vertical="center" wrapText="1"/>
    </xf>
    <xf numFmtId="0" fontId="22" fillId="0" borderId="5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2" xfId="2" applyFont="1" applyBorder="1" applyAlignment="1">
      <alignment vertical="center" wrapText="1"/>
    </xf>
    <xf numFmtId="2" fontId="9" fillId="0" borderId="12" xfId="2" applyNumberFormat="1" applyFont="1" applyBorder="1" applyAlignment="1">
      <alignment horizontal="center" vertical="center" wrapText="1"/>
    </xf>
    <xf numFmtId="0" fontId="22" fillId="0" borderId="15"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vertical="center" wrapText="1"/>
    </xf>
    <xf numFmtId="2" fontId="9" fillId="0" borderId="1" xfId="2" applyNumberFormat="1" applyFont="1" applyBorder="1" applyAlignment="1">
      <alignment horizontal="center" vertical="center" wrapText="1"/>
    </xf>
    <xf numFmtId="0" fontId="22" fillId="0" borderId="5" xfId="2" applyFont="1" applyBorder="1" applyAlignment="1">
      <alignment horizontal="center" vertical="center" wrapText="1"/>
    </xf>
    <xf numFmtId="0" fontId="9" fillId="0" borderId="7" xfId="2" applyFont="1" applyBorder="1" applyAlignment="1">
      <alignment horizontal="center" vertical="center" wrapText="1"/>
    </xf>
    <xf numFmtId="0" fontId="9" fillId="0" borderId="7" xfId="2" applyFont="1" applyBorder="1" applyAlignment="1">
      <alignment vertical="center" wrapText="1"/>
    </xf>
    <xf numFmtId="2" fontId="9" fillId="0" borderId="7" xfId="2" applyNumberFormat="1" applyFont="1" applyBorder="1" applyAlignment="1">
      <alignment horizontal="center" vertical="center" wrapText="1"/>
    </xf>
    <xf numFmtId="0" fontId="13" fillId="0" borderId="0" xfId="2" applyFont="1"/>
    <xf numFmtId="0" fontId="9" fillId="0" borderId="47" xfId="2" applyFont="1" applyBorder="1" applyAlignment="1">
      <alignment vertical="center" wrapText="1"/>
    </xf>
    <xf numFmtId="0" fontId="9" fillId="0" borderId="30" xfId="2" applyFont="1" applyBorder="1" applyAlignment="1">
      <alignment horizontal="center" vertical="center"/>
    </xf>
    <xf numFmtId="49" fontId="13" fillId="0" borderId="32" xfId="2" applyNumberFormat="1" applyFont="1" applyBorder="1" applyAlignment="1">
      <alignment horizontal="center" vertical="center"/>
    </xf>
    <xf numFmtId="0" fontId="13" fillId="0" borderId="20" xfId="2" applyFont="1" applyBorder="1" applyAlignment="1">
      <alignment horizontal="center" vertical="center" wrapText="1"/>
    </xf>
    <xf numFmtId="0" fontId="9" fillId="5" borderId="1" xfId="2" applyFont="1" applyFill="1" applyBorder="1" applyAlignment="1">
      <alignment vertical="center" wrapText="1"/>
    </xf>
    <xf numFmtId="0" fontId="23" fillId="5" borderId="15" xfId="2" applyFont="1" applyFill="1" applyBorder="1" applyAlignment="1">
      <alignment horizontal="center" vertical="center" wrapText="1"/>
    </xf>
    <xf numFmtId="0" fontId="24" fillId="5" borderId="1" xfId="2" applyFont="1" applyFill="1" applyBorder="1" applyAlignment="1">
      <alignment horizontal="center" vertical="center" wrapText="1"/>
    </xf>
    <xf numFmtId="0" fontId="24" fillId="5" borderId="1" xfId="2" applyFont="1" applyFill="1" applyBorder="1" applyAlignment="1">
      <alignment vertical="center" wrapText="1"/>
    </xf>
    <xf numFmtId="2" fontId="24" fillId="5" borderId="1" xfId="2" applyNumberFormat="1" applyFont="1" applyFill="1" applyBorder="1" applyAlignment="1">
      <alignment horizontal="center" vertical="center" wrapText="1"/>
    </xf>
    <xf numFmtId="2" fontId="9" fillId="5" borderId="1" xfId="2" applyNumberFormat="1" applyFont="1" applyFill="1" applyBorder="1" applyAlignment="1">
      <alignment horizontal="center" vertical="center" wrapText="1"/>
    </xf>
    <xf numFmtId="4" fontId="25" fillId="5" borderId="18" xfId="2" applyNumberFormat="1" applyFont="1" applyFill="1" applyBorder="1" applyAlignment="1">
      <alignment horizontal="center" vertical="center" wrapText="1"/>
    </xf>
    <xf numFmtId="0" fontId="22" fillId="0" borderId="51" xfId="2" applyFont="1" applyBorder="1" applyAlignment="1">
      <alignment wrapText="1"/>
    </xf>
    <xf numFmtId="0" fontId="22" fillId="0" borderId="15" xfId="2" applyFont="1" applyBorder="1" applyAlignment="1">
      <alignment wrapText="1"/>
    </xf>
    <xf numFmtId="2" fontId="19" fillId="0" borderId="1" xfId="2" applyNumberFormat="1" applyFont="1" applyBorder="1" applyAlignment="1">
      <alignment horizontal="center" vertical="center" wrapText="1"/>
    </xf>
    <xf numFmtId="0" fontId="9" fillId="0" borderId="1" xfId="2" applyFont="1" applyBorder="1" applyAlignment="1">
      <alignment horizontal="justify" vertical="center" wrapText="1"/>
    </xf>
    <xf numFmtId="0" fontId="22" fillId="0" borderId="5" xfId="2" applyFont="1" applyBorder="1" applyAlignment="1">
      <alignment vertical="center" wrapText="1"/>
    </xf>
    <xf numFmtId="2" fontId="19" fillId="0" borderId="7" xfId="2" applyNumberFormat="1" applyFont="1" applyBorder="1" applyAlignment="1">
      <alignment horizontal="center" vertical="center" wrapText="1"/>
    </xf>
    <xf numFmtId="0" fontId="22" fillId="0" borderId="10" xfId="2" applyFont="1" applyBorder="1" applyAlignment="1">
      <alignment wrapText="1"/>
    </xf>
    <xf numFmtId="0" fontId="22" fillId="0" borderId="15" xfId="2" applyFont="1" applyBorder="1" applyAlignment="1">
      <alignment vertical="center" wrapText="1"/>
    </xf>
    <xf numFmtId="0" fontId="22" fillId="0" borderId="15" xfId="2" applyFont="1" applyBorder="1" applyAlignment="1">
      <alignment horizontal="left" vertical="center" wrapText="1"/>
    </xf>
    <xf numFmtId="0" fontId="13" fillId="0" borderId="27" xfId="2" applyFont="1" applyBorder="1"/>
    <xf numFmtId="0" fontId="9" fillId="0" borderId="46" xfId="2" applyFont="1" applyBorder="1"/>
    <xf numFmtId="0" fontId="13" fillId="0" borderId="32" xfId="2" applyFont="1" applyBorder="1" applyAlignment="1">
      <alignment horizontal="center" vertical="center"/>
    </xf>
    <xf numFmtId="0" fontId="4" fillId="4" borderId="0" xfId="1" applyFont="1" applyFill="1" applyAlignment="1" applyProtection="1">
      <alignment vertical="center" wrapText="1"/>
      <protection locked="0"/>
    </xf>
    <xf numFmtId="0" fontId="5" fillId="0" borderId="7" xfId="1" applyFont="1" applyBorder="1" applyAlignment="1" applyProtection="1">
      <alignment horizontal="center" vertical="center" wrapText="1"/>
      <protection locked="0"/>
    </xf>
    <xf numFmtId="0" fontId="4" fillId="0" borderId="0" xfId="5" applyFont="1" applyAlignment="1" applyProtection="1">
      <alignment vertical="center" wrapText="1"/>
      <protection locked="0"/>
    </xf>
    <xf numFmtId="0" fontId="4" fillId="0" borderId="0" xfId="5" applyFont="1" applyAlignment="1" applyProtection="1">
      <alignment vertical="center"/>
      <protection locked="0"/>
    </xf>
    <xf numFmtId="2" fontId="4" fillId="0" borderId="0" xfId="5" applyNumberFormat="1" applyFont="1" applyAlignment="1" applyProtection="1">
      <alignment vertical="center"/>
      <protection locked="0"/>
    </xf>
    <xf numFmtId="2" fontId="9" fillId="0" borderId="0" xfId="2" applyNumberFormat="1" applyFont="1" applyProtection="1">
      <protection locked="0"/>
    </xf>
    <xf numFmtId="0" fontId="9" fillId="0" borderId="0" xfId="2" applyFont="1" applyAlignment="1" applyProtection="1">
      <alignment vertical="center" wrapText="1"/>
      <protection locked="0"/>
    </xf>
    <xf numFmtId="0" fontId="12" fillId="0" borderId="19" xfId="2" applyFont="1" applyBorder="1" applyAlignment="1">
      <alignment vertical="center"/>
    </xf>
    <xf numFmtId="0" fontId="10" fillId="0" borderId="0" xfId="2" applyFont="1"/>
    <xf numFmtId="0" fontId="9" fillId="0" borderId="17" xfId="2" applyFont="1" applyBorder="1" applyAlignment="1">
      <alignment horizontal="center" vertical="center" wrapText="1"/>
    </xf>
    <xf numFmtId="4" fontId="4" fillId="0" borderId="0" xfId="2" applyNumberFormat="1" applyFont="1" applyAlignment="1">
      <alignment horizontal="left" vertical="center" wrapText="1"/>
    </xf>
    <xf numFmtId="4" fontId="13" fillId="0" borderId="0" xfId="2" applyNumberFormat="1" applyFont="1" applyAlignment="1">
      <alignment horizontal="left" vertical="center"/>
    </xf>
    <xf numFmtId="0" fontId="12" fillId="0" borderId="17" xfId="2" applyFont="1" applyBorder="1" applyAlignment="1">
      <alignment horizontal="center" vertical="center"/>
    </xf>
    <xf numFmtId="49" fontId="12" fillId="5" borderId="1" xfId="2" applyNumberFormat="1" applyFont="1" applyFill="1" applyBorder="1" applyAlignment="1">
      <alignment horizontal="left" vertical="top" wrapText="1"/>
    </xf>
    <xf numFmtId="0" fontId="12" fillId="5" borderId="1" xfId="5" applyFont="1" applyFill="1" applyBorder="1" applyAlignment="1">
      <alignment horizontal="center" vertical="center"/>
    </xf>
    <xf numFmtId="49" fontId="12" fillId="0" borderId="7" xfId="2" applyNumberFormat="1" applyFont="1" applyBorder="1" applyAlignment="1">
      <alignment horizontal="center" vertical="center" wrapText="1"/>
    </xf>
    <xf numFmtId="49" fontId="11" fillId="0" borderId="5" xfId="5" applyNumberFormat="1" applyFont="1" applyBorder="1" applyAlignment="1">
      <alignment horizontal="center" vertical="center" wrapText="1"/>
    </xf>
    <xf numFmtId="0" fontId="9" fillId="0" borderId="0" xfId="2" applyFont="1" applyAlignment="1">
      <alignment horizontal="left" wrapText="1"/>
    </xf>
    <xf numFmtId="0" fontId="12" fillId="0" borderId="7" xfId="2" applyFont="1" applyBorder="1" applyAlignment="1">
      <alignment vertical="center" wrapText="1"/>
    </xf>
    <xf numFmtId="0" fontId="12" fillId="0" borderId="19" xfId="2" applyFont="1" applyBorder="1" applyAlignment="1">
      <alignment horizontal="left" vertical="center"/>
    </xf>
    <xf numFmtId="0" fontId="12" fillId="0" borderId="12" xfId="5" applyFont="1" applyBorder="1" applyAlignment="1">
      <alignment horizontal="center" vertical="center"/>
    </xf>
    <xf numFmtId="0" fontId="17" fillId="0" borderId="12" xfId="2" applyFont="1" applyBorder="1"/>
    <xf numFmtId="49" fontId="12" fillId="5" borderId="1" xfId="2" applyNumberFormat="1" applyFont="1" applyFill="1" applyBorder="1" applyAlignment="1">
      <alignment vertical="top" wrapText="1"/>
    </xf>
    <xf numFmtId="49" fontId="12" fillId="0" borderId="44" xfId="2" applyNumberFormat="1" applyFont="1" applyBorder="1" applyAlignment="1">
      <alignment horizontal="center" vertical="center" wrapText="1"/>
    </xf>
    <xf numFmtId="49" fontId="12" fillId="5" borderId="12" xfId="2" applyNumberFormat="1" applyFont="1" applyFill="1" applyBorder="1" applyAlignment="1">
      <alignment vertical="top" wrapText="1"/>
    </xf>
    <xf numFmtId="0" fontId="12" fillId="0" borderId="13" xfId="5" applyFont="1" applyBorder="1" applyAlignment="1">
      <alignment horizontal="center" vertical="center"/>
    </xf>
    <xf numFmtId="0" fontId="4" fillId="4" borderId="10" xfId="1" applyFont="1" applyFill="1" applyBorder="1" applyAlignment="1" applyProtection="1">
      <alignment horizontal="center" vertical="center" wrapText="1"/>
    </xf>
    <xf numFmtId="0" fontId="4" fillId="4" borderId="12" xfId="1" applyFont="1" applyFill="1" applyBorder="1" applyAlignment="1" applyProtection="1">
      <alignment horizontal="center" vertical="center" wrapText="1"/>
    </xf>
    <xf numFmtId="0" fontId="4" fillId="4" borderId="14" xfId="1" applyFont="1" applyFill="1" applyBorder="1" applyAlignment="1" applyProtection="1">
      <alignment horizontal="center" vertical="center" wrapText="1"/>
    </xf>
    <xf numFmtId="0" fontId="5" fillId="2" borderId="5" xfId="1" applyFont="1" applyFill="1" applyBorder="1" applyAlignment="1" applyProtection="1">
      <alignment horizontal="center" vertical="center"/>
    </xf>
    <xf numFmtId="0" fontId="5" fillId="2" borderId="7" xfId="1" applyFont="1" applyFill="1" applyBorder="1" applyAlignment="1" applyProtection="1">
      <alignment horizontal="center" vertical="center"/>
    </xf>
    <xf numFmtId="0" fontId="5" fillId="2" borderId="9" xfId="1" applyFont="1" applyFill="1" applyBorder="1" applyAlignment="1" applyProtection="1">
      <alignment horizontal="center" vertical="center"/>
    </xf>
    <xf numFmtId="0" fontId="12" fillId="0" borderId="0" xfId="6" applyFont="1" applyAlignment="1">
      <alignment horizontal="left" vertical="center" wrapText="1"/>
    </xf>
    <xf numFmtId="0" fontId="12" fillId="0" borderId="0" xfId="6" applyFont="1" applyAlignment="1">
      <alignment horizontal="left" vertical="center"/>
    </xf>
    <xf numFmtId="0" fontId="11" fillId="0" borderId="0" xfId="6" applyFont="1" applyAlignment="1">
      <alignment horizontal="left" vertical="center" wrapText="1"/>
    </xf>
    <xf numFmtId="0" fontId="12" fillId="0" borderId="0" xfId="6" applyFont="1" applyAlignment="1">
      <alignment horizontal="left" wrapText="1"/>
    </xf>
    <xf numFmtId="0" fontId="12" fillId="0" borderId="0" xfId="6" applyFont="1" applyAlignment="1">
      <alignment horizontal="left"/>
    </xf>
    <xf numFmtId="0" fontId="5" fillId="2" borderId="2" xfId="1" applyFont="1" applyFill="1" applyBorder="1" applyAlignment="1" applyProtection="1">
      <alignment horizontal="center" vertical="center"/>
      <protection locked="0"/>
    </xf>
    <xf numFmtId="0" fontId="5" fillId="2" borderId="3" xfId="1" applyFont="1" applyFill="1" applyBorder="1" applyAlignment="1" applyProtection="1">
      <alignment horizontal="center" vertical="center"/>
      <protection locked="0"/>
    </xf>
    <xf numFmtId="0" fontId="8" fillId="0" borderId="26" xfId="2" applyFont="1" applyBorder="1" applyAlignment="1">
      <alignment horizontal="center" vertical="center" wrapText="1"/>
    </xf>
    <xf numFmtId="0" fontId="8" fillId="0" borderId="28" xfId="2" applyFont="1" applyBorder="1" applyAlignment="1">
      <alignment horizontal="center" vertical="center" wrapText="1"/>
    </xf>
    <xf numFmtId="0" fontId="8" fillId="0" borderId="33" xfId="2" applyFont="1" applyBorder="1" applyAlignment="1">
      <alignment horizontal="center" vertical="center" wrapText="1"/>
    </xf>
    <xf numFmtId="0" fontId="4" fillId="4" borderId="0" xfId="1" applyFont="1" applyFill="1" applyAlignment="1" applyProtection="1">
      <alignment horizontal="center" vertical="center" wrapText="1"/>
      <protection locked="0"/>
    </xf>
    <xf numFmtId="0" fontId="5" fillId="2" borderId="2" xfId="1" applyFont="1" applyFill="1" applyBorder="1" applyAlignment="1" applyProtection="1">
      <alignment horizontal="center" vertical="center"/>
    </xf>
    <xf numFmtId="0" fontId="5" fillId="2" borderId="3" xfId="1" applyFont="1" applyFill="1" applyBorder="1" applyAlignment="1" applyProtection="1">
      <alignment horizontal="center" vertical="center"/>
    </xf>
    <xf numFmtId="0" fontId="4" fillId="4" borderId="0" xfId="1" applyFont="1" applyFill="1" applyAlignment="1" applyProtection="1">
      <alignment horizontal="center" vertical="center" wrapText="1"/>
    </xf>
    <xf numFmtId="0" fontId="15" fillId="0" borderId="12" xfId="2" applyFont="1" applyBorder="1" applyAlignment="1">
      <alignment horizontal="left" vertical="center" wrapText="1"/>
    </xf>
    <xf numFmtId="0" fontId="15" fillId="0" borderId="1" xfId="2" applyFont="1" applyBorder="1" applyAlignment="1">
      <alignment horizontal="left" vertical="center" wrapText="1"/>
    </xf>
    <xf numFmtId="0" fontId="8" fillId="0" borderId="47" xfId="2" applyFont="1" applyBorder="1" applyAlignment="1">
      <alignment horizontal="center" vertical="center" wrapText="1"/>
    </xf>
    <xf numFmtId="0" fontId="5" fillId="4" borderId="48" xfId="1" applyFont="1" applyFill="1" applyBorder="1" applyAlignment="1" applyProtection="1">
      <alignment horizontal="center" vertical="center" wrapText="1"/>
    </xf>
    <xf numFmtId="0" fontId="5" fillId="4" borderId="49" xfId="1" applyFont="1" applyFill="1" applyBorder="1" applyAlignment="1" applyProtection="1">
      <alignment horizontal="center" vertical="center" wrapText="1"/>
    </xf>
    <xf numFmtId="0" fontId="5" fillId="4" borderId="50" xfId="1" applyFont="1" applyFill="1" applyBorder="1" applyAlignment="1" applyProtection="1">
      <alignment horizontal="center" vertical="center" wrapText="1"/>
    </xf>
  </cellXfs>
  <cellStyles count="7">
    <cellStyle name="Įprastas 2" xfId="2" xr:uid="{00000000-0005-0000-0000-000000000000}"/>
    <cellStyle name="Įprastas 2 2" xfId="6" xr:uid="{00000000-0005-0000-0000-000001000000}"/>
    <cellStyle name="Normal" xfId="0" builtinId="0"/>
    <cellStyle name="Normal 2 2" xfId="1" xr:uid="{00000000-0005-0000-0000-000003000000}"/>
    <cellStyle name="Normal 3" xfId="5" xr:uid="{00000000-0005-0000-0000-000004000000}"/>
    <cellStyle name="TableStyleLight1" xfId="4" xr:uid="{00000000-0005-0000-0000-000005000000}"/>
    <cellStyle name="TableStyleLight1 2" xfId="3"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4"/>
  <sheetViews>
    <sheetView tabSelected="1" workbookViewId="0">
      <selection activeCell="B7" sqref="B7"/>
    </sheetView>
  </sheetViews>
  <sheetFormatPr defaultColWidth="9.140625" defaultRowHeight="15" x14ac:dyDescent="0.25"/>
  <cols>
    <col min="1" max="1" width="11.7109375" style="1" customWidth="1"/>
    <col min="2" max="2" width="51.28515625" style="1" customWidth="1"/>
    <col min="3" max="3" width="20.85546875" style="1" customWidth="1"/>
    <col min="4" max="7" width="9.140625" style="1"/>
    <col min="8" max="8" width="9.42578125" style="1" bestFit="1" customWidth="1"/>
    <col min="9" max="16384" width="9.140625" style="1"/>
  </cols>
  <sheetData>
    <row r="1" spans="1:3" ht="27" customHeight="1" x14ac:dyDescent="0.25">
      <c r="A1" s="305" t="s">
        <v>898</v>
      </c>
      <c r="B1" s="306"/>
      <c r="C1" s="307"/>
    </row>
    <row r="2" spans="1:3" ht="15.75" thickBot="1" x14ac:dyDescent="0.3">
      <c r="A2" s="308" t="s">
        <v>0</v>
      </c>
      <c r="B2" s="309"/>
      <c r="C2" s="310"/>
    </row>
    <row r="3" spans="1:3" ht="25.5" x14ac:dyDescent="0.25">
      <c r="A3" s="164" t="s">
        <v>1</v>
      </c>
      <c r="B3" s="165" t="s">
        <v>2</v>
      </c>
      <c r="C3" s="166" t="s">
        <v>3</v>
      </c>
    </row>
    <row r="4" spans="1:3" x14ac:dyDescent="0.25">
      <c r="A4" s="156" t="s">
        <v>4</v>
      </c>
      <c r="B4" s="2" t="s">
        <v>5</v>
      </c>
      <c r="C4" s="157">
        <f>'S_1.1'!G67</f>
        <v>128176.39</v>
      </c>
    </row>
    <row r="5" spans="1:3" x14ac:dyDescent="0.25">
      <c r="A5" s="156" t="s">
        <v>6</v>
      </c>
      <c r="B5" s="2" t="s">
        <v>7</v>
      </c>
      <c r="C5" s="157">
        <f>'S_1.2'!G132</f>
        <v>3449190.5100000002</v>
      </c>
    </row>
    <row r="6" spans="1:3" x14ac:dyDescent="0.25">
      <c r="A6" s="156" t="s">
        <v>8</v>
      </c>
      <c r="B6" s="2" t="s">
        <v>9</v>
      </c>
      <c r="C6" s="157">
        <f>'S_1.2.1'!G43</f>
        <v>418371.08</v>
      </c>
    </row>
    <row r="7" spans="1:3" x14ac:dyDescent="0.25">
      <c r="A7" s="156" t="s">
        <v>10</v>
      </c>
      <c r="B7" s="2" t="s">
        <v>11</v>
      </c>
      <c r="C7" s="157">
        <f>'S_1.3'!G146</f>
        <v>4787832.1100000003</v>
      </c>
    </row>
    <row r="8" spans="1:3" x14ac:dyDescent="0.25">
      <c r="A8" s="156" t="s">
        <v>12</v>
      </c>
      <c r="B8" s="2" t="s">
        <v>13</v>
      </c>
      <c r="C8" s="157">
        <f>'S_1.3.1'!G42</f>
        <v>357553.34000000014</v>
      </c>
    </row>
    <row r="9" spans="1:3" x14ac:dyDescent="0.25">
      <c r="A9" s="156" t="s">
        <v>14</v>
      </c>
      <c r="B9" s="2" t="s">
        <v>15</v>
      </c>
      <c r="C9" s="157">
        <f>'S_1.4'!G155</f>
        <v>847494.83000000007</v>
      </c>
    </row>
    <row r="10" spans="1:3" x14ac:dyDescent="0.25">
      <c r="A10" s="156" t="s">
        <v>16</v>
      </c>
      <c r="B10" s="2" t="s">
        <v>17</v>
      </c>
      <c r="C10" s="157">
        <f>'S_1.5'!G125</f>
        <v>3391823.8699999987</v>
      </c>
    </row>
    <row r="11" spans="1:3" x14ac:dyDescent="0.25">
      <c r="A11" s="156" t="s">
        <v>18</v>
      </c>
      <c r="B11" s="2" t="s">
        <v>19</v>
      </c>
      <c r="C11" s="157">
        <f>'S_1.5.1'!G28</f>
        <v>119355.04000000001</v>
      </c>
    </row>
    <row r="12" spans="1:3" x14ac:dyDescent="0.25">
      <c r="A12" s="156" t="s">
        <v>20</v>
      </c>
      <c r="B12" s="2" t="s">
        <v>21</v>
      </c>
      <c r="C12" s="157">
        <f>'S_1.6'!G131</f>
        <v>3332365.7900000005</v>
      </c>
    </row>
    <row r="13" spans="1:3" x14ac:dyDescent="0.25">
      <c r="A13" s="156" t="s">
        <v>22</v>
      </c>
      <c r="B13" s="2" t="s">
        <v>23</v>
      </c>
      <c r="C13" s="157">
        <f>'S_1.6.1'!G32</f>
        <v>348835.67999999993</v>
      </c>
    </row>
    <row r="14" spans="1:3" x14ac:dyDescent="0.25">
      <c r="A14" s="156" t="s">
        <v>24</v>
      </c>
      <c r="B14" s="2" t="s">
        <v>25</v>
      </c>
      <c r="C14" s="157">
        <f>'S_1.7'!G176</f>
        <v>1096368.8900000001</v>
      </c>
    </row>
    <row r="15" spans="1:3" x14ac:dyDescent="0.25">
      <c r="A15" s="156" t="s">
        <v>26</v>
      </c>
      <c r="B15" s="2" t="s">
        <v>27</v>
      </c>
      <c r="C15" s="157">
        <f>'S_1.7.1'!G30</f>
        <v>122031.54</v>
      </c>
    </row>
    <row r="16" spans="1:3" x14ac:dyDescent="0.25">
      <c r="A16" s="156" t="s">
        <v>28</v>
      </c>
      <c r="B16" s="2" t="s">
        <v>29</v>
      </c>
      <c r="C16" s="157">
        <f>'S_1.8'!G171</f>
        <v>4695853.6800000016</v>
      </c>
    </row>
    <row r="17" spans="1:9" x14ac:dyDescent="0.25">
      <c r="A17" s="156" t="s">
        <v>30</v>
      </c>
      <c r="B17" s="2" t="s">
        <v>31</v>
      </c>
      <c r="C17" s="157">
        <f>'S_1.8.1'!G39</f>
        <v>446308.45</v>
      </c>
    </row>
    <row r="18" spans="1:9" x14ac:dyDescent="0.25">
      <c r="A18" s="156" t="s">
        <v>32</v>
      </c>
      <c r="B18" s="2" t="s">
        <v>33</v>
      </c>
      <c r="C18" s="157">
        <f>'S_2812 K_1.9'!G70</f>
        <v>20026.71</v>
      </c>
      <c r="H18" s="126"/>
    </row>
    <row r="19" spans="1:9" x14ac:dyDescent="0.25">
      <c r="A19" s="156" t="s">
        <v>34</v>
      </c>
      <c r="B19" s="2" t="s">
        <v>33</v>
      </c>
      <c r="C19" s="157">
        <f>'S_2812 D_1.10'!G69</f>
        <v>17844.370000000003</v>
      </c>
      <c r="H19" s="126"/>
    </row>
    <row r="20" spans="1:9" x14ac:dyDescent="0.25">
      <c r="A20" s="156" t="s">
        <v>35</v>
      </c>
      <c r="B20" s="2" t="s">
        <v>36</v>
      </c>
      <c r="C20" s="157">
        <f>'MS_2.1'!G74</f>
        <v>280304.90999999997</v>
      </c>
      <c r="H20" s="126"/>
    </row>
    <row r="21" spans="1:9" x14ac:dyDescent="0.25">
      <c r="A21" s="156" t="s">
        <v>37</v>
      </c>
      <c r="B21" s="2" t="s">
        <v>38</v>
      </c>
      <c r="C21" s="157">
        <f>'SK_3.1'!G71</f>
        <v>1413991.1800000004</v>
      </c>
      <c r="H21" s="126"/>
    </row>
    <row r="22" spans="1:9" x14ac:dyDescent="0.25">
      <c r="A22" s="156" t="s">
        <v>39</v>
      </c>
      <c r="B22" s="2" t="s">
        <v>40</v>
      </c>
      <c r="C22" s="157">
        <f>'SK_3.2'!G71</f>
        <v>1400507.3400000003</v>
      </c>
      <c r="H22" s="127"/>
    </row>
    <row r="23" spans="1:9" x14ac:dyDescent="0.25">
      <c r="A23" s="156" t="s">
        <v>41</v>
      </c>
      <c r="B23" s="2" t="s">
        <v>42</v>
      </c>
      <c r="C23" s="157">
        <f>'E01_4.1'!G46</f>
        <v>57774.580000000009</v>
      </c>
    </row>
    <row r="24" spans="1:9" ht="15.75" thickBot="1" x14ac:dyDescent="0.3">
      <c r="A24" s="158" t="s">
        <v>43</v>
      </c>
      <c r="B24" s="159" t="s">
        <v>44</v>
      </c>
      <c r="C24" s="160">
        <v>47152.07</v>
      </c>
      <c r="I24" s="125"/>
    </row>
    <row r="25" spans="1:9" ht="39" thickBot="1" x14ac:dyDescent="0.3">
      <c r="A25" s="161" t="s">
        <v>45</v>
      </c>
      <c r="B25" s="162" t="s">
        <v>46</v>
      </c>
      <c r="C25" s="163">
        <f>ROUND(SUM(C4:C24),2)</f>
        <v>26779162.359999999</v>
      </c>
    </row>
    <row r="26" spans="1:9" x14ac:dyDescent="0.25">
      <c r="A26" s="3"/>
      <c r="B26" s="3"/>
      <c r="C26" s="3"/>
    </row>
    <row r="27" spans="1:9" ht="126" customHeight="1" x14ac:dyDescent="0.25">
      <c r="A27" s="313" t="s">
        <v>47</v>
      </c>
      <c r="B27" s="313"/>
      <c r="C27" s="313"/>
    </row>
    <row r="28" spans="1:9" x14ac:dyDescent="0.25">
      <c r="A28" s="171"/>
      <c r="B28" s="171"/>
      <c r="C28" s="171"/>
    </row>
    <row r="29" spans="1:9" x14ac:dyDescent="0.25">
      <c r="A29" s="170"/>
      <c r="B29" s="170"/>
      <c r="C29" s="172" t="s">
        <v>48</v>
      </c>
    </row>
    <row r="30" spans="1:9" ht="3.95" customHeight="1" x14ac:dyDescent="0.25">
      <c r="A30" s="170"/>
      <c r="B30" s="170"/>
      <c r="C30" s="170"/>
    </row>
    <row r="31" spans="1:9" ht="253.5" customHeight="1" x14ac:dyDescent="0.25">
      <c r="A31" s="311" t="s">
        <v>899</v>
      </c>
      <c r="B31" s="312"/>
      <c r="C31" s="312"/>
    </row>
    <row r="32" spans="1:9" ht="178.5" customHeight="1" x14ac:dyDescent="0.25">
      <c r="A32" s="314" t="s">
        <v>900</v>
      </c>
      <c r="B32" s="315"/>
      <c r="C32" s="315"/>
    </row>
    <row r="33" spans="1:3" ht="87.75" customHeight="1" x14ac:dyDescent="0.25">
      <c r="A33" s="311" t="s">
        <v>901</v>
      </c>
      <c r="B33" s="312"/>
      <c r="C33" s="312"/>
    </row>
    <row r="34" spans="1:3" ht="190.15" customHeight="1" x14ac:dyDescent="0.25"/>
  </sheetData>
  <sheetProtection algorithmName="SHA-512" hashValue="ezLtOqfG3DjZwZ1mS51Pn1BrQ5hDGCqUwz9wMSJN99eGuxfkkY0UDRoYivfNL4ZB4ldXTHSb+0IhoBbRGUVuNA==" saltValue="3jKLGWuApLJaSpAx3BTTtQ==" spinCount="100000" sheet="1" objects="1" scenarios="1"/>
  <mergeCells count="6">
    <mergeCell ref="A1:C1"/>
    <mergeCell ref="A2:C2"/>
    <mergeCell ref="A33:C33"/>
    <mergeCell ref="A27:C27"/>
    <mergeCell ref="A31:C31"/>
    <mergeCell ref="A32:C32"/>
  </mergeCells>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O133"/>
  <sheetViews>
    <sheetView topLeftCell="A122" zoomScale="98" zoomScaleNormal="98" workbookViewId="0">
      <selection activeCell="C137" sqref="C137"/>
    </sheetView>
  </sheetViews>
  <sheetFormatPr defaultColWidth="9.140625" defaultRowHeight="15" x14ac:dyDescent="0.25"/>
  <cols>
    <col min="1" max="1" width="31.7109375" style="83" bestFit="1" customWidth="1"/>
    <col min="2" max="2" width="8.28515625" style="83" bestFit="1" customWidth="1"/>
    <col min="3" max="3" width="86.42578125" style="86" customWidth="1"/>
    <col min="4" max="4" width="9.140625" style="84"/>
    <col min="5" max="5" width="16.28515625" style="144" customWidth="1"/>
    <col min="6" max="6" width="21.5703125" style="85" customWidth="1"/>
    <col min="7" max="7" width="14.7109375" style="84" customWidth="1"/>
    <col min="8" max="8" width="21.5703125" style="4" customWidth="1"/>
    <col min="9" max="9" width="16.140625" style="5" customWidth="1"/>
    <col min="10" max="10" width="9.140625" style="5"/>
    <col min="11" max="11" width="11.42578125" style="5" bestFit="1" customWidth="1"/>
    <col min="12" max="14" width="9.140625" style="5"/>
    <col min="15" max="15" width="11.42578125" style="5" bestFit="1" customWidth="1"/>
    <col min="16" max="16384" width="9.140625" style="5"/>
  </cols>
  <sheetData>
    <row r="1" spans="1:9" ht="40.15" customHeight="1" x14ac:dyDescent="0.25">
      <c r="A1" s="324" t="s">
        <v>514</v>
      </c>
      <c r="B1" s="324"/>
      <c r="C1" s="324"/>
      <c r="D1" s="324"/>
      <c r="E1" s="324"/>
      <c r="F1" s="324"/>
      <c r="G1" s="324"/>
    </row>
    <row r="2" spans="1:9" ht="21.75" customHeight="1" thickBot="1" x14ac:dyDescent="0.3">
      <c r="A2" s="6"/>
      <c r="B2" s="6"/>
      <c r="C2" s="7"/>
      <c r="D2" s="6"/>
      <c r="E2" s="136"/>
      <c r="F2" s="6"/>
      <c r="G2" s="6"/>
    </row>
    <row r="3" spans="1:9" ht="21.75" customHeight="1" x14ac:dyDescent="0.25">
      <c r="A3" s="322" t="s">
        <v>515</v>
      </c>
      <c r="B3" s="323"/>
      <c r="C3" s="323"/>
      <c r="D3" s="323"/>
      <c r="E3" s="323"/>
      <c r="F3" s="8"/>
      <c r="G3" s="9"/>
    </row>
    <row r="4" spans="1:9" ht="43.5" thickBot="1" x14ac:dyDescent="0.3">
      <c r="A4" s="10" t="s">
        <v>51</v>
      </c>
      <c r="B4" s="11" t="s">
        <v>52</v>
      </c>
      <c r="C4" s="12" t="s">
        <v>53</v>
      </c>
      <c r="D4" s="13" t="s">
        <v>54</v>
      </c>
      <c r="E4" s="137" t="s">
        <v>55</v>
      </c>
      <c r="F4" s="14" t="s">
        <v>56</v>
      </c>
      <c r="G4" s="15" t="s">
        <v>57</v>
      </c>
      <c r="H4" s="193"/>
      <c r="I4" s="84"/>
    </row>
    <row r="5" spans="1:9" x14ac:dyDescent="0.25">
      <c r="A5" s="16" t="s">
        <v>58</v>
      </c>
      <c r="B5" s="17" t="s">
        <v>59</v>
      </c>
      <c r="C5" s="18" t="s">
        <v>60</v>
      </c>
      <c r="D5" s="19" t="s">
        <v>61</v>
      </c>
      <c r="E5" s="138">
        <v>1.7</v>
      </c>
      <c r="F5" s="20">
        <v>433</v>
      </c>
      <c r="G5" s="21">
        <f t="shared" ref="G5:G96" si="0">ROUND((E5*F5),2)</f>
        <v>736.1</v>
      </c>
      <c r="H5" s="193"/>
      <c r="I5" s="84"/>
    </row>
    <row r="6" spans="1:9" x14ac:dyDescent="0.25">
      <c r="A6" s="22" t="s">
        <v>58</v>
      </c>
      <c r="B6" s="23" t="s">
        <v>6</v>
      </c>
      <c r="C6" s="28" t="s">
        <v>182</v>
      </c>
      <c r="D6" s="25" t="s">
        <v>73</v>
      </c>
      <c r="E6" s="87">
        <v>57</v>
      </c>
      <c r="F6" s="26">
        <v>25</v>
      </c>
      <c r="G6" s="27">
        <f t="shared" si="0"/>
        <v>1425</v>
      </c>
      <c r="H6" s="193"/>
      <c r="I6" s="84"/>
    </row>
    <row r="7" spans="1:9" x14ac:dyDescent="0.25">
      <c r="A7" s="22" t="s">
        <v>58</v>
      </c>
      <c r="B7" s="23" t="s">
        <v>10</v>
      </c>
      <c r="C7" s="28" t="s">
        <v>379</v>
      </c>
      <c r="D7" s="25" t="s">
        <v>73</v>
      </c>
      <c r="E7" s="87">
        <v>10</v>
      </c>
      <c r="F7" s="26">
        <v>55</v>
      </c>
      <c r="G7" s="27">
        <f t="shared" si="0"/>
        <v>550</v>
      </c>
      <c r="H7" s="193"/>
      <c r="I7" s="84"/>
    </row>
    <row r="8" spans="1:9" x14ac:dyDescent="0.25">
      <c r="A8" s="22" t="s">
        <v>58</v>
      </c>
      <c r="B8" s="23" t="s">
        <v>14</v>
      </c>
      <c r="C8" s="28" t="s">
        <v>380</v>
      </c>
      <c r="D8" s="25" t="s">
        <v>73</v>
      </c>
      <c r="E8" s="87">
        <v>3</v>
      </c>
      <c r="F8" s="26">
        <v>85</v>
      </c>
      <c r="G8" s="27">
        <f t="shared" si="0"/>
        <v>255</v>
      </c>
      <c r="H8" s="193"/>
      <c r="I8" s="84"/>
    </row>
    <row r="9" spans="1:9" x14ac:dyDescent="0.25">
      <c r="A9" s="22" t="s">
        <v>58</v>
      </c>
      <c r="B9" s="23" t="s">
        <v>16</v>
      </c>
      <c r="C9" s="28" t="s">
        <v>183</v>
      </c>
      <c r="D9" s="25" t="s">
        <v>73</v>
      </c>
      <c r="E9" s="87">
        <v>26</v>
      </c>
      <c r="F9" s="26">
        <v>104</v>
      </c>
      <c r="G9" s="27">
        <f t="shared" si="0"/>
        <v>2704</v>
      </c>
      <c r="H9" s="193"/>
      <c r="I9" s="84"/>
    </row>
    <row r="10" spans="1:9" x14ac:dyDescent="0.25">
      <c r="A10" s="22" t="s">
        <v>58</v>
      </c>
      <c r="B10" s="23" t="s">
        <v>20</v>
      </c>
      <c r="C10" s="28" t="s">
        <v>184</v>
      </c>
      <c r="D10" s="25" t="s">
        <v>73</v>
      </c>
      <c r="E10" s="87">
        <v>96</v>
      </c>
      <c r="F10" s="26">
        <v>13</v>
      </c>
      <c r="G10" s="27">
        <f t="shared" si="0"/>
        <v>1248</v>
      </c>
      <c r="H10" s="193"/>
      <c r="I10" s="84"/>
    </row>
    <row r="11" spans="1:9" x14ac:dyDescent="0.25">
      <c r="A11" s="22" t="s">
        <v>58</v>
      </c>
      <c r="B11" s="23" t="s">
        <v>24</v>
      </c>
      <c r="C11" s="28" t="s">
        <v>502</v>
      </c>
      <c r="D11" s="25" t="s">
        <v>73</v>
      </c>
      <c r="E11" s="87">
        <v>96</v>
      </c>
      <c r="F11" s="26">
        <v>18</v>
      </c>
      <c r="G11" s="27">
        <f t="shared" si="0"/>
        <v>1728</v>
      </c>
      <c r="H11" s="193"/>
      <c r="I11" s="84"/>
    </row>
    <row r="12" spans="1:9" x14ac:dyDescent="0.25">
      <c r="A12" s="22" t="s">
        <v>58</v>
      </c>
      <c r="B12" s="23" t="s">
        <v>28</v>
      </c>
      <c r="C12" s="28" t="s">
        <v>503</v>
      </c>
      <c r="D12" s="25" t="s">
        <v>187</v>
      </c>
      <c r="E12" s="87">
        <v>0.5</v>
      </c>
      <c r="F12" s="26">
        <v>3100</v>
      </c>
      <c r="G12" s="27">
        <f t="shared" si="0"/>
        <v>1550</v>
      </c>
      <c r="H12" s="199"/>
      <c r="I12" s="84"/>
    </row>
    <row r="13" spans="1:9" ht="30" x14ac:dyDescent="0.25">
      <c r="A13" s="22" t="s">
        <v>58</v>
      </c>
      <c r="B13" s="23" t="s">
        <v>32</v>
      </c>
      <c r="C13" s="28" t="s">
        <v>188</v>
      </c>
      <c r="D13" s="25" t="s">
        <v>63</v>
      </c>
      <c r="E13" s="87">
        <v>11200</v>
      </c>
      <c r="F13" s="26">
        <v>0.71</v>
      </c>
      <c r="G13" s="27">
        <f t="shared" si="0"/>
        <v>7952</v>
      </c>
      <c r="H13" s="84"/>
      <c r="I13" s="84"/>
    </row>
    <row r="14" spans="1:9" ht="60" x14ac:dyDescent="0.25">
      <c r="A14" s="22" t="s">
        <v>58</v>
      </c>
      <c r="B14" s="23" t="s">
        <v>34</v>
      </c>
      <c r="C14" s="24" t="s">
        <v>189</v>
      </c>
      <c r="D14" s="25" t="s">
        <v>149</v>
      </c>
      <c r="E14" s="87">
        <v>1</v>
      </c>
      <c r="F14" s="26">
        <v>650</v>
      </c>
      <c r="G14" s="27">
        <f t="shared" si="0"/>
        <v>650</v>
      </c>
      <c r="H14" s="200"/>
      <c r="I14" s="201"/>
    </row>
    <row r="15" spans="1:9" x14ac:dyDescent="0.25">
      <c r="A15" s="22" t="s">
        <v>58</v>
      </c>
      <c r="B15" s="23" t="s">
        <v>75</v>
      </c>
      <c r="C15" s="24" t="s">
        <v>431</v>
      </c>
      <c r="D15" s="25" t="s">
        <v>63</v>
      </c>
      <c r="E15" s="87">
        <v>12720</v>
      </c>
      <c r="F15" s="26">
        <v>4.25</v>
      </c>
      <c r="G15" s="27">
        <f t="shared" si="0"/>
        <v>54060</v>
      </c>
      <c r="H15" s="200"/>
      <c r="I15" s="201"/>
    </row>
    <row r="16" spans="1:9" ht="45" x14ac:dyDescent="0.25">
      <c r="A16" s="22" t="s">
        <v>58</v>
      </c>
      <c r="B16" s="23" t="s">
        <v>193</v>
      </c>
      <c r="C16" s="24" t="s">
        <v>516</v>
      </c>
      <c r="D16" s="25" t="s">
        <v>65</v>
      </c>
      <c r="E16" s="87">
        <v>6716</v>
      </c>
      <c r="F16" s="26">
        <v>18.41</v>
      </c>
      <c r="G16" s="27">
        <f t="shared" si="0"/>
        <v>123641.56</v>
      </c>
      <c r="H16" s="200"/>
      <c r="I16" s="201"/>
    </row>
    <row r="17" spans="1:9" x14ac:dyDescent="0.25">
      <c r="A17" s="22" t="s">
        <v>58</v>
      </c>
      <c r="B17" s="23" t="s">
        <v>194</v>
      </c>
      <c r="C17" s="24" t="s">
        <v>192</v>
      </c>
      <c r="D17" s="25" t="s">
        <v>63</v>
      </c>
      <c r="E17" s="87">
        <v>3700</v>
      </c>
      <c r="F17" s="26">
        <v>0.98</v>
      </c>
      <c r="G17" s="27">
        <f t="shared" si="0"/>
        <v>3626</v>
      </c>
      <c r="H17" s="200"/>
      <c r="I17" s="201"/>
    </row>
    <row r="18" spans="1:9" ht="18" x14ac:dyDescent="0.25">
      <c r="A18" s="22" t="s">
        <v>58</v>
      </c>
      <c r="B18" s="23" t="s">
        <v>195</v>
      </c>
      <c r="C18" s="24" t="s">
        <v>67</v>
      </c>
      <c r="D18" s="25" t="s">
        <v>68</v>
      </c>
      <c r="E18" s="87">
        <v>292</v>
      </c>
      <c r="F18" s="26">
        <v>-9.58</v>
      </c>
      <c r="G18" s="27">
        <f t="shared" si="0"/>
        <v>-2797.36</v>
      </c>
      <c r="H18" s="200"/>
      <c r="I18" s="201"/>
    </row>
    <row r="19" spans="1:9" ht="30" x14ac:dyDescent="0.25">
      <c r="A19" s="22" t="s">
        <v>58</v>
      </c>
      <c r="B19" s="23" t="s">
        <v>197</v>
      </c>
      <c r="C19" s="24" t="s">
        <v>433</v>
      </c>
      <c r="D19" s="25" t="s">
        <v>68</v>
      </c>
      <c r="E19" s="87">
        <v>292</v>
      </c>
      <c r="F19" s="26">
        <v>15.44</v>
      </c>
      <c r="G19" s="27">
        <f t="shared" si="0"/>
        <v>4508.4799999999996</v>
      </c>
      <c r="H19" s="200"/>
      <c r="I19" s="201"/>
    </row>
    <row r="20" spans="1:9" ht="30" x14ac:dyDescent="0.25">
      <c r="A20" s="22" t="s">
        <v>58</v>
      </c>
      <c r="B20" s="23" t="s">
        <v>199</v>
      </c>
      <c r="C20" s="24" t="s">
        <v>517</v>
      </c>
      <c r="D20" s="25" t="s">
        <v>63</v>
      </c>
      <c r="E20" s="87">
        <v>4720</v>
      </c>
      <c r="F20" s="26">
        <v>0.54</v>
      </c>
      <c r="G20" s="27">
        <f t="shared" si="0"/>
        <v>2548.8000000000002</v>
      </c>
      <c r="H20" s="200"/>
      <c r="I20" s="201"/>
    </row>
    <row r="21" spans="1:9" ht="30" x14ac:dyDescent="0.25">
      <c r="A21" s="22" t="s">
        <v>58</v>
      </c>
      <c r="B21" s="23" t="s">
        <v>201</v>
      </c>
      <c r="C21" s="24" t="s">
        <v>518</v>
      </c>
      <c r="D21" s="25" t="s">
        <v>63</v>
      </c>
      <c r="E21" s="87">
        <v>4560</v>
      </c>
      <c r="F21" s="26">
        <v>2.2400000000000002</v>
      </c>
      <c r="G21" s="27">
        <f t="shared" si="0"/>
        <v>10214.4</v>
      </c>
      <c r="H21" s="200"/>
      <c r="I21" s="201"/>
    </row>
    <row r="22" spans="1:9" x14ac:dyDescent="0.25">
      <c r="A22" s="22" t="s">
        <v>58</v>
      </c>
      <c r="B22" s="23" t="s">
        <v>203</v>
      </c>
      <c r="C22" s="28" t="s">
        <v>72</v>
      </c>
      <c r="D22" s="25" t="s">
        <v>73</v>
      </c>
      <c r="E22" s="87">
        <v>17</v>
      </c>
      <c r="F22" s="26">
        <v>16.62</v>
      </c>
      <c r="G22" s="27">
        <f t="shared" si="0"/>
        <v>282.54000000000002</v>
      </c>
      <c r="H22" s="200"/>
      <c r="I22" s="201"/>
    </row>
    <row r="23" spans="1:9" x14ac:dyDescent="0.25">
      <c r="A23" s="22" t="s">
        <v>58</v>
      </c>
      <c r="B23" s="23" t="s">
        <v>205</v>
      </c>
      <c r="C23" s="28" t="s">
        <v>74</v>
      </c>
      <c r="D23" s="25" t="s">
        <v>73</v>
      </c>
      <c r="E23" s="87">
        <v>24</v>
      </c>
      <c r="F23" s="26">
        <v>9</v>
      </c>
      <c r="G23" s="27">
        <f t="shared" si="0"/>
        <v>216</v>
      </c>
      <c r="H23" s="200"/>
      <c r="I23" s="201"/>
    </row>
    <row r="24" spans="1:9" x14ac:dyDescent="0.25">
      <c r="A24" s="22" t="s">
        <v>58</v>
      </c>
      <c r="B24" s="23" t="s">
        <v>206</v>
      </c>
      <c r="C24" s="28" t="s">
        <v>212</v>
      </c>
      <c r="D24" s="25" t="s">
        <v>127</v>
      </c>
      <c r="E24" s="87">
        <v>1144</v>
      </c>
      <c r="F24" s="26">
        <v>8.8000000000000007</v>
      </c>
      <c r="G24" s="27">
        <f t="shared" si="0"/>
        <v>10067.200000000001</v>
      </c>
      <c r="H24" s="200"/>
      <c r="I24" s="201"/>
    </row>
    <row r="25" spans="1:9" ht="15.75" thickBot="1" x14ac:dyDescent="0.3">
      <c r="A25" s="22" t="s">
        <v>58</v>
      </c>
      <c r="B25" s="23" t="s">
        <v>207</v>
      </c>
      <c r="C25" s="29" t="s">
        <v>389</v>
      </c>
      <c r="D25" s="25" t="s">
        <v>73</v>
      </c>
      <c r="E25" s="87">
        <v>310</v>
      </c>
      <c r="F25" s="30">
        <v>3.05</v>
      </c>
      <c r="G25" s="27">
        <f t="shared" si="0"/>
        <v>945.5</v>
      </c>
      <c r="H25" s="200"/>
      <c r="I25" s="201"/>
    </row>
    <row r="26" spans="1:9" ht="29.25" thickBot="1" x14ac:dyDescent="0.3">
      <c r="A26" s="22" t="s">
        <v>58</v>
      </c>
      <c r="B26" s="23" t="s">
        <v>209</v>
      </c>
      <c r="C26" s="88" t="s">
        <v>519</v>
      </c>
      <c r="D26" s="39" t="s">
        <v>65</v>
      </c>
      <c r="E26" s="139">
        <v>3</v>
      </c>
      <c r="F26" s="30">
        <v>79.540000000000006</v>
      </c>
      <c r="G26" s="27">
        <f t="shared" si="0"/>
        <v>238.62</v>
      </c>
      <c r="H26" s="210" t="s">
        <v>77</v>
      </c>
      <c r="I26" s="211">
        <f>ROUND(SUM(G5:G26),2)</f>
        <v>226349.84</v>
      </c>
    </row>
    <row r="27" spans="1:9" s="34" customFormat="1" ht="18" x14ac:dyDescent="0.25">
      <c r="A27" s="16" t="s">
        <v>78</v>
      </c>
      <c r="B27" s="17" t="s">
        <v>35</v>
      </c>
      <c r="C27" s="31" t="s">
        <v>441</v>
      </c>
      <c r="D27" s="32" t="s">
        <v>80</v>
      </c>
      <c r="E27" s="138">
        <v>2924</v>
      </c>
      <c r="F27" s="33">
        <v>4.49</v>
      </c>
      <c r="G27" s="21">
        <f t="shared" si="0"/>
        <v>13128.76</v>
      </c>
      <c r="H27" s="238"/>
      <c r="I27" s="83"/>
    </row>
    <row r="28" spans="1:9" s="34" customFormat="1" ht="18" x14ac:dyDescent="0.25">
      <c r="A28" s="22" t="s">
        <v>78</v>
      </c>
      <c r="B28" s="23" t="s">
        <v>81</v>
      </c>
      <c r="C28" s="35" t="s">
        <v>82</v>
      </c>
      <c r="D28" s="36" t="s">
        <v>80</v>
      </c>
      <c r="E28" s="87">
        <v>2387</v>
      </c>
      <c r="F28" s="37">
        <v>6.33</v>
      </c>
      <c r="G28" s="27">
        <f t="shared" si="0"/>
        <v>15109.71</v>
      </c>
      <c r="H28" s="238"/>
      <c r="I28" s="83"/>
    </row>
    <row r="29" spans="1:9" s="34" customFormat="1" ht="18" x14ac:dyDescent="0.25">
      <c r="A29" s="22" t="s">
        <v>78</v>
      </c>
      <c r="B29" s="23" t="s">
        <v>83</v>
      </c>
      <c r="C29" s="35" t="s">
        <v>84</v>
      </c>
      <c r="D29" s="36" t="s">
        <v>80</v>
      </c>
      <c r="E29" s="87">
        <v>537</v>
      </c>
      <c r="F29" s="37">
        <v>2.5</v>
      </c>
      <c r="G29" s="27">
        <f t="shared" si="0"/>
        <v>1342.5</v>
      </c>
      <c r="H29" s="238"/>
      <c r="I29" s="83"/>
    </row>
    <row r="30" spans="1:9" s="34" customFormat="1" ht="18" x14ac:dyDescent="0.25">
      <c r="A30" s="22" t="s">
        <v>78</v>
      </c>
      <c r="B30" s="23" t="s">
        <v>85</v>
      </c>
      <c r="C30" s="35" t="s">
        <v>391</v>
      </c>
      <c r="D30" s="36" t="s">
        <v>80</v>
      </c>
      <c r="E30" s="87">
        <v>10010</v>
      </c>
      <c r="F30" s="37">
        <v>2.2799999999999998</v>
      </c>
      <c r="G30" s="27">
        <f t="shared" si="0"/>
        <v>22822.799999999999</v>
      </c>
      <c r="H30" s="238"/>
      <c r="I30" s="83"/>
    </row>
    <row r="31" spans="1:9" s="34" customFormat="1" ht="30" x14ac:dyDescent="0.25">
      <c r="A31" s="22" t="s">
        <v>78</v>
      </c>
      <c r="B31" s="23" t="s">
        <v>87</v>
      </c>
      <c r="C31" s="120" t="s">
        <v>217</v>
      </c>
      <c r="D31" s="36" t="s">
        <v>80</v>
      </c>
      <c r="E31" s="87">
        <v>161</v>
      </c>
      <c r="F31" s="37">
        <v>5.42</v>
      </c>
      <c r="G31" s="27">
        <f t="shared" si="0"/>
        <v>872.62</v>
      </c>
      <c r="H31" s="238"/>
      <c r="I31" s="83"/>
    </row>
    <row r="32" spans="1:9" s="34" customFormat="1" ht="18" x14ac:dyDescent="0.25">
      <c r="A32" s="22" t="s">
        <v>78</v>
      </c>
      <c r="B32" s="23" t="s">
        <v>89</v>
      </c>
      <c r="C32" s="35" t="s">
        <v>393</v>
      </c>
      <c r="D32" s="36" t="s">
        <v>80</v>
      </c>
      <c r="E32" s="87">
        <v>75790</v>
      </c>
      <c r="F32" s="37">
        <v>5.42</v>
      </c>
      <c r="G32" s="27">
        <f t="shared" si="0"/>
        <v>410781.8</v>
      </c>
      <c r="H32" s="238"/>
      <c r="I32" s="83"/>
    </row>
    <row r="33" spans="1:9" s="34" customFormat="1" ht="30" x14ac:dyDescent="0.25">
      <c r="A33" s="22" t="s">
        <v>78</v>
      </c>
      <c r="B33" s="23" t="s">
        <v>91</v>
      </c>
      <c r="C33" s="120" t="s">
        <v>520</v>
      </c>
      <c r="D33" s="36" t="s">
        <v>80</v>
      </c>
      <c r="E33" s="87">
        <v>1350</v>
      </c>
      <c r="F33" s="37">
        <v>5.42</v>
      </c>
      <c r="G33" s="27">
        <f t="shared" si="0"/>
        <v>7317</v>
      </c>
      <c r="H33" s="238"/>
      <c r="I33" s="83"/>
    </row>
    <row r="34" spans="1:9" s="34" customFormat="1" ht="18" x14ac:dyDescent="0.25">
      <c r="A34" s="22" t="s">
        <v>78</v>
      </c>
      <c r="B34" s="23" t="s">
        <v>93</v>
      </c>
      <c r="C34" s="120" t="s">
        <v>218</v>
      </c>
      <c r="D34" s="36" t="s">
        <v>80</v>
      </c>
      <c r="E34" s="87">
        <v>190</v>
      </c>
      <c r="F34" s="37">
        <v>10.33</v>
      </c>
      <c r="G34" s="27">
        <f t="shared" si="0"/>
        <v>1962.7</v>
      </c>
      <c r="H34" s="238"/>
      <c r="I34" s="83"/>
    </row>
    <row r="35" spans="1:9" s="34" customFormat="1" ht="18" x14ac:dyDescent="0.25">
      <c r="A35" s="22" t="s">
        <v>78</v>
      </c>
      <c r="B35" s="23" t="s">
        <v>95</v>
      </c>
      <c r="C35" s="35" t="s">
        <v>521</v>
      </c>
      <c r="D35" s="36" t="s">
        <v>80</v>
      </c>
      <c r="E35" s="87">
        <v>6080</v>
      </c>
      <c r="F35" s="37">
        <v>4.7699999999999996</v>
      </c>
      <c r="G35" s="27">
        <f t="shared" si="0"/>
        <v>29001.599999999999</v>
      </c>
      <c r="H35" s="238"/>
      <c r="I35" s="83"/>
    </row>
    <row r="36" spans="1:9" s="34" customFormat="1" x14ac:dyDescent="0.25">
      <c r="A36" s="22" t="s">
        <v>78</v>
      </c>
      <c r="B36" s="23" t="s">
        <v>97</v>
      </c>
      <c r="C36" s="35" t="s">
        <v>90</v>
      </c>
      <c r="D36" s="25" t="s">
        <v>63</v>
      </c>
      <c r="E36" s="87">
        <v>40375</v>
      </c>
      <c r="F36" s="37">
        <v>0.54</v>
      </c>
      <c r="G36" s="27">
        <f t="shared" si="0"/>
        <v>21802.5</v>
      </c>
      <c r="H36" s="199"/>
      <c r="I36" s="83"/>
    </row>
    <row r="37" spans="1:9" s="34" customFormat="1" ht="18" customHeight="1" x14ac:dyDescent="0.25">
      <c r="A37" s="38" t="s">
        <v>78</v>
      </c>
      <c r="B37" s="23" t="s">
        <v>99</v>
      </c>
      <c r="C37" s="35" t="s">
        <v>92</v>
      </c>
      <c r="D37" s="39" t="s">
        <v>63</v>
      </c>
      <c r="E37" s="139">
        <v>2125</v>
      </c>
      <c r="F37" s="40">
        <v>0.56999999999999995</v>
      </c>
      <c r="G37" s="41">
        <f t="shared" si="0"/>
        <v>1211.25</v>
      </c>
      <c r="H37" s="83"/>
      <c r="I37" s="83"/>
    </row>
    <row r="38" spans="1:9" s="34" customFormat="1" x14ac:dyDescent="0.25">
      <c r="A38" s="22" t="s">
        <v>78</v>
      </c>
      <c r="B38" s="23" t="s">
        <v>101</v>
      </c>
      <c r="C38" s="35" t="s">
        <v>94</v>
      </c>
      <c r="D38" s="25" t="s">
        <v>63</v>
      </c>
      <c r="E38" s="87">
        <v>27846</v>
      </c>
      <c r="F38" s="37">
        <v>0.15</v>
      </c>
      <c r="G38" s="27">
        <f t="shared" si="0"/>
        <v>4176.8999999999996</v>
      </c>
      <c r="H38" s="200"/>
      <c r="I38" s="201"/>
    </row>
    <row r="39" spans="1:9" s="34" customFormat="1" x14ac:dyDescent="0.25">
      <c r="A39" s="22" t="s">
        <v>78</v>
      </c>
      <c r="B39" s="23" t="s">
        <v>219</v>
      </c>
      <c r="C39" s="35" t="s">
        <v>96</v>
      </c>
      <c r="D39" s="25" t="s">
        <v>63</v>
      </c>
      <c r="E39" s="87">
        <v>2754</v>
      </c>
      <c r="F39" s="37">
        <v>0.2</v>
      </c>
      <c r="G39" s="27">
        <f t="shared" si="0"/>
        <v>550.79999999999995</v>
      </c>
      <c r="H39" s="200"/>
      <c r="I39" s="201"/>
    </row>
    <row r="40" spans="1:9" s="34" customFormat="1" x14ac:dyDescent="0.25">
      <c r="A40" s="22" t="s">
        <v>78</v>
      </c>
      <c r="B40" s="23" t="s">
        <v>220</v>
      </c>
      <c r="C40" s="35" t="s">
        <v>98</v>
      </c>
      <c r="D40" s="25" t="s">
        <v>63</v>
      </c>
      <c r="E40" s="87">
        <v>39780</v>
      </c>
      <c r="F40" s="37">
        <v>1.02</v>
      </c>
      <c r="G40" s="27">
        <f t="shared" si="0"/>
        <v>40575.599999999999</v>
      </c>
      <c r="H40" s="200"/>
      <c r="I40" s="201"/>
    </row>
    <row r="41" spans="1:9" s="34" customFormat="1" x14ac:dyDescent="0.25">
      <c r="A41" s="22" t="s">
        <v>78</v>
      </c>
      <c r="B41" s="23" t="s">
        <v>222</v>
      </c>
      <c r="C41" s="42" t="s">
        <v>100</v>
      </c>
      <c r="D41" s="25" t="s">
        <v>63</v>
      </c>
      <c r="E41" s="87">
        <v>1449</v>
      </c>
      <c r="F41" s="37">
        <v>5.98</v>
      </c>
      <c r="G41" s="27">
        <f t="shared" si="0"/>
        <v>8665.02</v>
      </c>
      <c r="H41" s="200"/>
      <c r="I41" s="201"/>
    </row>
    <row r="42" spans="1:9" s="34" customFormat="1" x14ac:dyDescent="0.25">
      <c r="A42" s="22" t="s">
        <v>78</v>
      </c>
      <c r="B42" s="23" t="s">
        <v>224</v>
      </c>
      <c r="C42" s="42" t="s">
        <v>221</v>
      </c>
      <c r="D42" s="25" t="s">
        <v>63</v>
      </c>
      <c r="E42" s="87">
        <v>109</v>
      </c>
      <c r="F42" s="37">
        <v>7.25</v>
      </c>
      <c r="G42" s="27">
        <f t="shared" si="0"/>
        <v>790.25</v>
      </c>
      <c r="H42" s="200"/>
      <c r="I42" s="201"/>
    </row>
    <row r="43" spans="1:9" s="34" customFormat="1" x14ac:dyDescent="0.25">
      <c r="A43" s="22" t="s">
        <v>78</v>
      </c>
      <c r="B43" s="23" t="s">
        <v>226</v>
      </c>
      <c r="C43" s="42" t="s">
        <v>223</v>
      </c>
      <c r="D43" s="288" t="s">
        <v>127</v>
      </c>
      <c r="E43" s="87">
        <v>192</v>
      </c>
      <c r="F43" s="37">
        <v>64.97</v>
      </c>
      <c r="G43" s="27">
        <f t="shared" si="0"/>
        <v>12474.24</v>
      </c>
      <c r="H43" s="200"/>
      <c r="I43" s="201"/>
    </row>
    <row r="44" spans="1:9" s="34" customFormat="1" x14ac:dyDescent="0.25">
      <c r="A44" s="22" t="s">
        <v>78</v>
      </c>
      <c r="B44" s="23" t="s">
        <v>228</v>
      </c>
      <c r="C44" s="42" t="s">
        <v>225</v>
      </c>
      <c r="D44" s="25" t="s">
        <v>63</v>
      </c>
      <c r="E44" s="87">
        <v>12</v>
      </c>
      <c r="F44" s="37">
        <v>138.87</v>
      </c>
      <c r="G44" s="27">
        <f t="shared" si="0"/>
        <v>1666.44</v>
      </c>
      <c r="H44" s="200"/>
      <c r="I44" s="201"/>
    </row>
    <row r="45" spans="1:9" s="91" customFormat="1" x14ac:dyDescent="0.25">
      <c r="A45" s="22" t="s">
        <v>78</v>
      </c>
      <c r="B45" s="23" t="s">
        <v>230</v>
      </c>
      <c r="C45" s="89" t="s">
        <v>227</v>
      </c>
      <c r="D45" s="25" t="s">
        <v>63</v>
      </c>
      <c r="E45" s="87">
        <v>42</v>
      </c>
      <c r="F45" s="90">
        <v>83.8</v>
      </c>
      <c r="G45" s="27">
        <f t="shared" si="0"/>
        <v>3519.6</v>
      </c>
      <c r="H45" s="289"/>
      <c r="I45" s="290"/>
    </row>
    <row r="46" spans="1:9" s="91" customFormat="1" ht="15.75" customHeight="1" x14ac:dyDescent="0.25">
      <c r="A46" s="22" t="s">
        <v>78</v>
      </c>
      <c r="B46" s="23" t="s">
        <v>231</v>
      </c>
      <c r="C46" s="92" t="s">
        <v>229</v>
      </c>
      <c r="D46" s="36" t="s">
        <v>80</v>
      </c>
      <c r="E46" s="87">
        <v>43</v>
      </c>
      <c r="F46" s="90">
        <v>268.2</v>
      </c>
      <c r="G46" s="27">
        <f t="shared" si="0"/>
        <v>11532.6</v>
      </c>
      <c r="H46" s="289"/>
      <c r="I46" s="290"/>
    </row>
    <row r="47" spans="1:9" s="34" customFormat="1" x14ac:dyDescent="0.25">
      <c r="A47" s="22" t="s">
        <v>78</v>
      </c>
      <c r="B47" s="23" t="s">
        <v>233</v>
      </c>
      <c r="C47" s="93" t="s">
        <v>102</v>
      </c>
      <c r="D47" s="25" t="s">
        <v>63</v>
      </c>
      <c r="E47" s="87">
        <v>28520</v>
      </c>
      <c r="F47" s="37">
        <v>4.13</v>
      </c>
      <c r="G47" s="27">
        <f t="shared" si="0"/>
        <v>117787.6</v>
      </c>
      <c r="H47" s="200"/>
      <c r="I47" s="201"/>
    </row>
    <row r="48" spans="1:9" s="34" customFormat="1" ht="15" customHeight="1" x14ac:dyDescent="0.25">
      <c r="A48" s="22" t="s">
        <v>78</v>
      </c>
      <c r="B48" s="23" t="s">
        <v>234</v>
      </c>
      <c r="C48" s="94" t="s">
        <v>232</v>
      </c>
      <c r="D48" s="25" t="s">
        <v>63</v>
      </c>
      <c r="E48" s="87">
        <v>8025</v>
      </c>
      <c r="F48" s="37">
        <v>0.97</v>
      </c>
      <c r="G48" s="27">
        <f t="shared" si="0"/>
        <v>7784.25</v>
      </c>
      <c r="H48" s="200"/>
      <c r="I48" s="201"/>
    </row>
    <row r="49" spans="1:9" s="34" customFormat="1" ht="15" customHeight="1" x14ac:dyDescent="0.25">
      <c r="A49" s="22" t="s">
        <v>78</v>
      </c>
      <c r="B49" s="23" t="s">
        <v>235</v>
      </c>
      <c r="C49" s="94" t="s">
        <v>882</v>
      </c>
      <c r="D49" s="25" t="s">
        <v>63</v>
      </c>
      <c r="E49" s="167">
        <v>8405</v>
      </c>
      <c r="F49" s="37">
        <v>4.37</v>
      </c>
      <c r="G49" s="27">
        <f t="shared" si="0"/>
        <v>36729.85</v>
      </c>
      <c r="H49" s="200"/>
      <c r="I49" s="201"/>
    </row>
    <row r="50" spans="1:9" s="34" customFormat="1" ht="15" customHeight="1" x14ac:dyDescent="0.25">
      <c r="A50" s="22" t="s">
        <v>78</v>
      </c>
      <c r="B50" s="23" t="s">
        <v>522</v>
      </c>
      <c r="C50" s="94" t="s">
        <v>883</v>
      </c>
      <c r="D50" s="25" t="s">
        <v>63</v>
      </c>
      <c r="E50" s="167">
        <v>3300</v>
      </c>
      <c r="F50" s="37">
        <v>2.5099999999999998</v>
      </c>
      <c r="G50" s="27">
        <f t="shared" si="0"/>
        <v>8283</v>
      </c>
      <c r="H50" s="200"/>
      <c r="I50" s="201"/>
    </row>
    <row r="51" spans="1:9" s="34" customFormat="1" ht="18.75" thickBot="1" x14ac:dyDescent="0.3">
      <c r="A51" s="22" t="s">
        <v>78</v>
      </c>
      <c r="B51" s="23" t="s">
        <v>523</v>
      </c>
      <c r="C51" s="35" t="s">
        <v>88</v>
      </c>
      <c r="D51" s="36" t="s">
        <v>80</v>
      </c>
      <c r="E51" s="87">
        <v>2100</v>
      </c>
      <c r="F51" s="37">
        <v>5.42</v>
      </c>
      <c r="G51" s="27">
        <f t="shared" si="0"/>
        <v>11382</v>
      </c>
      <c r="H51" s="200"/>
      <c r="I51" s="201"/>
    </row>
    <row r="52" spans="1:9" s="34" customFormat="1" ht="30" customHeight="1" thickBot="1" x14ac:dyDescent="0.3">
      <c r="A52" s="38" t="s">
        <v>78</v>
      </c>
      <c r="B52" s="23" t="s">
        <v>884</v>
      </c>
      <c r="C52" s="95" t="s">
        <v>236</v>
      </c>
      <c r="D52" s="96" t="s">
        <v>80</v>
      </c>
      <c r="E52" s="139">
        <v>2100</v>
      </c>
      <c r="F52" s="40">
        <v>22.11</v>
      </c>
      <c r="G52" s="41">
        <f t="shared" si="0"/>
        <v>46431</v>
      </c>
      <c r="H52" s="239" t="s">
        <v>103</v>
      </c>
      <c r="I52" s="211">
        <f>ROUND(SUM(G27:G52),2)</f>
        <v>837702.39</v>
      </c>
    </row>
    <row r="53" spans="1:9" s="34" customFormat="1" x14ac:dyDescent="0.25">
      <c r="A53" s="16" t="s">
        <v>237</v>
      </c>
      <c r="B53" s="97" t="s">
        <v>37</v>
      </c>
      <c r="C53" s="98" t="s">
        <v>238</v>
      </c>
      <c r="D53" s="99" t="s">
        <v>73</v>
      </c>
      <c r="E53" s="138">
        <v>18</v>
      </c>
      <c r="F53" s="45">
        <v>144.28</v>
      </c>
      <c r="G53" s="21">
        <f t="shared" si="0"/>
        <v>2597.04</v>
      </c>
      <c r="H53" s="200"/>
      <c r="I53" s="201"/>
    </row>
    <row r="54" spans="1:9" s="34" customFormat="1" ht="30" x14ac:dyDescent="0.25">
      <c r="A54" s="22" t="s">
        <v>237</v>
      </c>
      <c r="B54" s="69" t="s">
        <v>39</v>
      </c>
      <c r="C54" s="100" t="s">
        <v>239</v>
      </c>
      <c r="D54" s="70" t="s">
        <v>127</v>
      </c>
      <c r="E54" s="87">
        <v>90</v>
      </c>
      <c r="F54" s="61">
        <v>13.26</v>
      </c>
      <c r="G54" s="27">
        <f t="shared" si="0"/>
        <v>1193.4000000000001</v>
      </c>
      <c r="H54" s="200"/>
      <c r="I54" s="201"/>
    </row>
    <row r="55" spans="1:9" s="34" customFormat="1" ht="18" x14ac:dyDescent="0.25">
      <c r="A55" s="22" t="s">
        <v>237</v>
      </c>
      <c r="B55" s="69" t="s">
        <v>108</v>
      </c>
      <c r="C55" s="100" t="s">
        <v>240</v>
      </c>
      <c r="D55" s="101" t="s">
        <v>80</v>
      </c>
      <c r="E55" s="87">
        <v>450</v>
      </c>
      <c r="F55" s="61">
        <v>2.35</v>
      </c>
      <c r="G55" s="27">
        <f t="shared" si="0"/>
        <v>1057.5</v>
      </c>
      <c r="H55" s="200"/>
      <c r="I55" s="201"/>
    </row>
    <row r="56" spans="1:9" s="34" customFormat="1" ht="18" x14ac:dyDescent="0.25">
      <c r="A56" s="22" t="s">
        <v>524</v>
      </c>
      <c r="B56" s="69" t="s">
        <v>110</v>
      </c>
      <c r="C56" s="100" t="s">
        <v>241</v>
      </c>
      <c r="D56" s="101" t="s">
        <v>80</v>
      </c>
      <c r="E56" s="87">
        <v>219</v>
      </c>
      <c r="F56" s="61">
        <v>3.99</v>
      </c>
      <c r="G56" s="27">
        <f t="shared" si="0"/>
        <v>873.81</v>
      </c>
      <c r="H56" s="200"/>
      <c r="I56" s="201"/>
    </row>
    <row r="57" spans="1:9" s="34" customFormat="1" ht="32.25" customHeight="1" x14ac:dyDescent="0.25">
      <c r="A57" s="22" t="s">
        <v>237</v>
      </c>
      <c r="B57" s="69" t="s">
        <v>111</v>
      </c>
      <c r="C57" s="100" t="s">
        <v>242</v>
      </c>
      <c r="D57" s="70" t="s">
        <v>73</v>
      </c>
      <c r="E57" s="87">
        <v>18</v>
      </c>
      <c r="F57" s="61">
        <v>103.56</v>
      </c>
      <c r="G57" s="27">
        <f t="shared" si="0"/>
        <v>1864.08</v>
      </c>
      <c r="H57" s="200"/>
      <c r="I57" s="201"/>
    </row>
    <row r="58" spans="1:9" s="34" customFormat="1" ht="30" x14ac:dyDescent="0.25">
      <c r="A58" s="22" t="s">
        <v>237</v>
      </c>
      <c r="B58" s="69" t="s">
        <v>113</v>
      </c>
      <c r="C58" s="100" t="s">
        <v>243</v>
      </c>
      <c r="D58" s="101" t="s">
        <v>80</v>
      </c>
      <c r="E58" s="87">
        <v>450</v>
      </c>
      <c r="F58" s="61">
        <v>3.99</v>
      </c>
      <c r="G58" s="27">
        <f t="shared" si="0"/>
        <v>1795.5</v>
      </c>
      <c r="H58" s="200"/>
      <c r="I58" s="201"/>
    </row>
    <row r="59" spans="1:9" s="34" customFormat="1" ht="18" x14ac:dyDescent="0.25">
      <c r="A59" s="22" t="s">
        <v>237</v>
      </c>
      <c r="B59" s="69" t="s">
        <v>114</v>
      </c>
      <c r="C59" s="100" t="s">
        <v>244</v>
      </c>
      <c r="D59" s="101" t="s">
        <v>80</v>
      </c>
      <c r="E59" s="87">
        <v>23</v>
      </c>
      <c r="F59" s="61">
        <v>38.5</v>
      </c>
      <c r="G59" s="27">
        <f t="shared" si="0"/>
        <v>885.5</v>
      </c>
      <c r="H59" s="200"/>
      <c r="I59" s="201"/>
    </row>
    <row r="60" spans="1:9" s="34" customFormat="1" ht="18" x14ac:dyDescent="0.25">
      <c r="A60" s="22" t="s">
        <v>237</v>
      </c>
      <c r="B60" s="69" t="s">
        <v>116</v>
      </c>
      <c r="C60" s="100" t="s">
        <v>245</v>
      </c>
      <c r="D60" s="101" t="s">
        <v>80</v>
      </c>
      <c r="E60" s="87">
        <v>180</v>
      </c>
      <c r="F60" s="61">
        <v>25.09</v>
      </c>
      <c r="G60" s="27">
        <f t="shared" si="0"/>
        <v>4516.2</v>
      </c>
      <c r="H60" s="200"/>
      <c r="I60" s="201"/>
    </row>
    <row r="61" spans="1:9" s="34" customFormat="1" ht="18" x14ac:dyDescent="0.25">
      <c r="A61" s="22" t="s">
        <v>237</v>
      </c>
      <c r="B61" s="69" t="s">
        <v>118</v>
      </c>
      <c r="C61" s="35" t="s">
        <v>88</v>
      </c>
      <c r="D61" s="101" t="s">
        <v>80</v>
      </c>
      <c r="E61" s="87">
        <v>231</v>
      </c>
      <c r="F61" s="61">
        <v>4.2699999999999996</v>
      </c>
      <c r="G61" s="27">
        <f t="shared" si="0"/>
        <v>986.37</v>
      </c>
      <c r="H61" s="200"/>
      <c r="I61" s="201"/>
    </row>
    <row r="62" spans="1:9" s="34" customFormat="1" x14ac:dyDescent="0.25">
      <c r="A62" s="22" t="s">
        <v>237</v>
      </c>
      <c r="B62" s="69" t="s">
        <v>246</v>
      </c>
      <c r="C62" s="100" t="s">
        <v>247</v>
      </c>
      <c r="D62" s="70" t="s">
        <v>127</v>
      </c>
      <c r="E62" s="87">
        <v>90</v>
      </c>
      <c r="F62" s="61">
        <v>3.67</v>
      </c>
      <c r="G62" s="27">
        <f t="shared" si="0"/>
        <v>330.3</v>
      </c>
      <c r="H62" s="200"/>
      <c r="I62" s="201"/>
    </row>
    <row r="63" spans="1:9" s="34" customFormat="1" x14ac:dyDescent="0.25">
      <c r="A63" s="22" t="s">
        <v>237</v>
      </c>
      <c r="B63" s="69" t="s">
        <v>248</v>
      </c>
      <c r="C63" s="100" t="s">
        <v>249</v>
      </c>
      <c r="D63" s="70" t="s">
        <v>127</v>
      </c>
      <c r="E63" s="87">
        <v>90</v>
      </c>
      <c r="F63" s="61">
        <v>4.38</v>
      </c>
      <c r="G63" s="27">
        <f t="shared" si="0"/>
        <v>394.2</v>
      </c>
      <c r="H63" s="200"/>
      <c r="I63" s="201"/>
    </row>
    <row r="64" spans="1:9" s="34" customFormat="1" ht="30" x14ac:dyDescent="0.25">
      <c r="A64" s="22" t="s">
        <v>237</v>
      </c>
      <c r="B64" s="69" t="s">
        <v>250</v>
      </c>
      <c r="C64" s="100" t="s">
        <v>251</v>
      </c>
      <c r="D64" s="70" t="s">
        <v>127</v>
      </c>
      <c r="E64" s="87">
        <v>120</v>
      </c>
      <c r="F64" s="61">
        <v>87.35</v>
      </c>
      <c r="G64" s="27">
        <f t="shared" si="0"/>
        <v>10482</v>
      </c>
      <c r="H64" s="200"/>
      <c r="I64" s="201"/>
    </row>
    <row r="65" spans="1:9" s="34" customFormat="1" x14ac:dyDescent="0.25">
      <c r="A65" s="22" t="s">
        <v>237</v>
      </c>
      <c r="B65" s="69" t="s">
        <v>252</v>
      </c>
      <c r="C65" s="100" t="s">
        <v>525</v>
      </c>
      <c r="D65" s="102" t="s">
        <v>127</v>
      </c>
      <c r="E65" s="168">
        <v>56.3</v>
      </c>
      <c r="F65" s="61">
        <v>47.99</v>
      </c>
      <c r="G65" s="27">
        <f t="shared" si="0"/>
        <v>2701.84</v>
      </c>
      <c r="H65" s="200"/>
      <c r="I65" s="201"/>
    </row>
    <row r="66" spans="1:9" s="34" customFormat="1" x14ac:dyDescent="0.25">
      <c r="A66" s="22" t="s">
        <v>237</v>
      </c>
      <c r="B66" s="69" t="s">
        <v>254</v>
      </c>
      <c r="C66" s="100" t="s">
        <v>442</v>
      </c>
      <c r="D66" s="102" t="s">
        <v>127</v>
      </c>
      <c r="E66" s="168">
        <v>41.5</v>
      </c>
      <c r="F66" s="61">
        <v>92.33</v>
      </c>
      <c r="G66" s="27">
        <f t="shared" si="0"/>
        <v>3831.7</v>
      </c>
      <c r="H66" s="200"/>
      <c r="I66" s="201"/>
    </row>
    <row r="67" spans="1:9" s="34" customFormat="1" ht="18" x14ac:dyDescent="0.25">
      <c r="A67" s="22" t="s">
        <v>237</v>
      </c>
      <c r="B67" s="69" t="s">
        <v>257</v>
      </c>
      <c r="C67" s="100" t="s">
        <v>255</v>
      </c>
      <c r="D67" s="101" t="s">
        <v>80</v>
      </c>
      <c r="E67" s="87">
        <v>20</v>
      </c>
      <c r="F67" s="61">
        <v>38.5</v>
      </c>
      <c r="G67" s="27">
        <f t="shared" si="0"/>
        <v>770</v>
      </c>
      <c r="H67" s="200"/>
      <c r="I67" s="201"/>
    </row>
    <row r="68" spans="1:9" s="34" customFormat="1" x14ac:dyDescent="0.25">
      <c r="A68" s="22" t="s">
        <v>237</v>
      </c>
      <c r="B68" s="69" t="s">
        <v>259</v>
      </c>
      <c r="C68" s="100" t="s">
        <v>258</v>
      </c>
      <c r="D68" s="102" t="s">
        <v>73</v>
      </c>
      <c r="E68" s="87">
        <v>8</v>
      </c>
      <c r="F68" s="61">
        <v>80.03</v>
      </c>
      <c r="G68" s="27">
        <f t="shared" si="0"/>
        <v>640.24</v>
      </c>
      <c r="H68" s="200"/>
      <c r="I68" s="201"/>
    </row>
    <row r="69" spans="1:9" s="34" customFormat="1" x14ac:dyDescent="0.25">
      <c r="A69" s="22" t="s">
        <v>237</v>
      </c>
      <c r="B69" s="69" t="s">
        <v>261</v>
      </c>
      <c r="C69" s="100" t="s">
        <v>395</v>
      </c>
      <c r="D69" s="102" t="s">
        <v>73</v>
      </c>
      <c r="E69" s="87">
        <v>4</v>
      </c>
      <c r="F69" s="61">
        <v>101.09</v>
      </c>
      <c r="G69" s="27">
        <f t="shared" si="0"/>
        <v>404.36</v>
      </c>
      <c r="H69" s="200"/>
      <c r="I69" s="201"/>
    </row>
    <row r="70" spans="1:9" s="34" customFormat="1" ht="15.75" thickBot="1" x14ac:dyDescent="0.3">
      <c r="A70" s="22" t="s">
        <v>237</v>
      </c>
      <c r="B70" s="69" t="s">
        <v>396</v>
      </c>
      <c r="C70" s="100" t="s">
        <v>260</v>
      </c>
      <c r="D70" s="102" t="s">
        <v>63</v>
      </c>
      <c r="E70" s="87">
        <v>784</v>
      </c>
      <c r="F70" s="61">
        <v>1.1200000000000001</v>
      </c>
      <c r="G70" s="27">
        <f t="shared" si="0"/>
        <v>878.08</v>
      </c>
      <c r="H70" s="200"/>
      <c r="I70" s="201"/>
    </row>
    <row r="71" spans="1:9" s="34" customFormat="1" ht="29.25" thickBot="1" x14ac:dyDescent="0.3">
      <c r="A71" s="57" t="s">
        <v>237</v>
      </c>
      <c r="B71" s="103" t="s">
        <v>397</v>
      </c>
      <c r="C71" s="49" t="s">
        <v>262</v>
      </c>
      <c r="D71" s="58" t="s">
        <v>80</v>
      </c>
      <c r="E71" s="141">
        <v>265</v>
      </c>
      <c r="F71" s="59">
        <v>8.2200000000000006</v>
      </c>
      <c r="G71" s="55">
        <f t="shared" si="0"/>
        <v>2178.3000000000002</v>
      </c>
      <c r="H71" s="210" t="s">
        <v>124</v>
      </c>
      <c r="I71" s="211">
        <f>ROUND(SUM(G53:G71),2)</f>
        <v>38380.42</v>
      </c>
    </row>
    <row r="72" spans="1:9" s="34" customFormat="1" ht="30" x14ac:dyDescent="0.25">
      <c r="A72" s="22" t="s">
        <v>263</v>
      </c>
      <c r="B72" s="23" t="s">
        <v>41</v>
      </c>
      <c r="C72" s="56" t="s">
        <v>264</v>
      </c>
      <c r="D72" s="36" t="s">
        <v>80</v>
      </c>
      <c r="E72" s="140">
        <v>17132</v>
      </c>
      <c r="F72" s="47">
        <v>18.89</v>
      </c>
      <c r="G72" s="27">
        <f t="shared" si="0"/>
        <v>323623.48</v>
      </c>
      <c r="H72" s="319" t="s">
        <v>106</v>
      </c>
      <c r="I72" s="201"/>
    </row>
    <row r="73" spans="1:9" s="34" customFormat="1" ht="30" x14ac:dyDescent="0.25">
      <c r="A73" s="22" t="s">
        <v>263</v>
      </c>
      <c r="B73" s="23" t="s">
        <v>128</v>
      </c>
      <c r="C73" s="46" t="s">
        <v>107</v>
      </c>
      <c r="D73" s="25" t="s">
        <v>63</v>
      </c>
      <c r="E73" s="140">
        <v>26220</v>
      </c>
      <c r="F73" s="47">
        <v>13.79</v>
      </c>
      <c r="G73" s="27">
        <f t="shared" si="0"/>
        <v>361573.8</v>
      </c>
      <c r="H73" s="319"/>
      <c r="I73" s="201"/>
    </row>
    <row r="74" spans="1:9" s="34" customFormat="1" ht="30" x14ac:dyDescent="0.25">
      <c r="A74" s="22" t="s">
        <v>263</v>
      </c>
      <c r="B74" s="23" t="s">
        <v>130</v>
      </c>
      <c r="C74" s="46" t="s">
        <v>109</v>
      </c>
      <c r="D74" s="25" t="s">
        <v>63</v>
      </c>
      <c r="E74" s="140">
        <v>24141</v>
      </c>
      <c r="F74" s="47">
        <v>14.66</v>
      </c>
      <c r="G74" s="27">
        <f t="shared" si="0"/>
        <v>353907.06</v>
      </c>
      <c r="H74" s="319"/>
      <c r="I74" s="201"/>
    </row>
    <row r="75" spans="1:9" s="34" customFormat="1" ht="30" x14ac:dyDescent="0.25">
      <c r="A75" s="22" t="s">
        <v>263</v>
      </c>
      <c r="B75" s="23" t="s">
        <v>132</v>
      </c>
      <c r="C75" s="191" t="s">
        <v>896</v>
      </c>
      <c r="D75" s="48" t="s">
        <v>63</v>
      </c>
      <c r="E75" s="140">
        <v>24037</v>
      </c>
      <c r="F75" s="47">
        <v>0.38</v>
      </c>
      <c r="G75" s="27">
        <f t="shared" si="0"/>
        <v>9134.06</v>
      </c>
      <c r="H75" s="319"/>
      <c r="I75" s="201"/>
    </row>
    <row r="76" spans="1:9" s="34" customFormat="1" ht="30" x14ac:dyDescent="0.25">
      <c r="A76" s="22" t="s">
        <v>263</v>
      </c>
      <c r="B76" s="23" t="s">
        <v>134</v>
      </c>
      <c r="C76" s="46" t="s">
        <v>112</v>
      </c>
      <c r="D76" s="25" t="s">
        <v>63</v>
      </c>
      <c r="E76" s="140">
        <v>23968</v>
      </c>
      <c r="F76" s="47">
        <v>14.85</v>
      </c>
      <c r="G76" s="27">
        <f t="shared" si="0"/>
        <v>355924.8</v>
      </c>
      <c r="H76" s="319"/>
      <c r="I76" s="201"/>
    </row>
    <row r="77" spans="1:9" s="34" customFormat="1" ht="30" x14ac:dyDescent="0.25">
      <c r="A77" s="22" t="s">
        <v>263</v>
      </c>
      <c r="B77" s="23" t="s">
        <v>136</v>
      </c>
      <c r="C77" s="191" t="s">
        <v>897</v>
      </c>
      <c r="D77" s="25" t="s">
        <v>63</v>
      </c>
      <c r="E77" s="140">
        <v>23899</v>
      </c>
      <c r="F77" s="47">
        <v>0.38</v>
      </c>
      <c r="G77" s="27">
        <f t="shared" si="0"/>
        <v>9081.6200000000008</v>
      </c>
      <c r="H77" s="319"/>
      <c r="I77" s="201"/>
    </row>
    <row r="78" spans="1:9" s="34" customFormat="1" ht="30" x14ac:dyDescent="0.25">
      <c r="A78" s="22" t="s">
        <v>263</v>
      </c>
      <c r="B78" s="23" t="s">
        <v>265</v>
      </c>
      <c r="C78" s="46" t="s">
        <v>115</v>
      </c>
      <c r="D78" s="25" t="s">
        <v>63</v>
      </c>
      <c r="E78" s="140">
        <v>23864</v>
      </c>
      <c r="F78" s="47">
        <v>9.0299999999999994</v>
      </c>
      <c r="G78" s="27">
        <f t="shared" si="0"/>
        <v>215491.92</v>
      </c>
      <c r="H78" s="319"/>
      <c r="I78" s="201"/>
    </row>
    <row r="79" spans="1:9" s="34" customFormat="1" ht="30.75" thickBot="1" x14ac:dyDescent="0.3">
      <c r="A79" s="22" t="s">
        <v>263</v>
      </c>
      <c r="B79" s="23" t="s">
        <v>266</v>
      </c>
      <c r="C79" s="49" t="s">
        <v>117</v>
      </c>
      <c r="D79" s="25" t="s">
        <v>63</v>
      </c>
      <c r="E79" s="140">
        <v>23795</v>
      </c>
      <c r="F79" s="47">
        <v>0.26</v>
      </c>
      <c r="G79" s="27">
        <f t="shared" si="0"/>
        <v>6186.7</v>
      </c>
      <c r="H79" s="319"/>
      <c r="I79" s="201"/>
    </row>
    <row r="80" spans="1:9" s="34" customFormat="1" ht="30.75" thickBot="1" x14ac:dyDescent="0.3">
      <c r="A80" s="50" t="s">
        <v>263</v>
      </c>
      <c r="B80" s="51" t="s">
        <v>267</v>
      </c>
      <c r="C80" s="52" t="s">
        <v>119</v>
      </c>
      <c r="D80" s="53" t="s">
        <v>80</v>
      </c>
      <c r="E80" s="141">
        <v>3740</v>
      </c>
      <c r="F80" s="54">
        <v>5.38</v>
      </c>
      <c r="G80" s="55">
        <f t="shared" si="0"/>
        <v>20121.2</v>
      </c>
      <c r="H80" s="319"/>
      <c r="I80" s="201"/>
    </row>
    <row r="81" spans="1:15" s="34" customFormat="1" ht="30" customHeight="1" x14ac:dyDescent="0.25">
      <c r="A81" s="22" t="s">
        <v>123</v>
      </c>
      <c r="B81" s="23" t="s">
        <v>41</v>
      </c>
      <c r="C81" s="56" t="s">
        <v>121</v>
      </c>
      <c r="D81" s="36" t="s">
        <v>80</v>
      </c>
      <c r="E81" s="140">
        <v>14753</v>
      </c>
      <c r="F81" s="47">
        <v>0</v>
      </c>
      <c r="G81" s="27">
        <f t="shared" si="0"/>
        <v>0</v>
      </c>
      <c r="H81" s="319"/>
      <c r="I81" s="201"/>
    </row>
    <row r="82" spans="1:15" s="34" customFormat="1" ht="30" customHeight="1" x14ac:dyDescent="0.25">
      <c r="A82" s="22" t="s">
        <v>123</v>
      </c>
      <c r="B82" s="23" t="s">
        <v>128</v>
      </c>
      <c r="C82" s="46" t="s">
        <v>122</v>
      </c>
      <c r="D82" s="25" t="s">
        <v>63</v>
      </c>
      <c r="E82" s="140">
        <v>26497</v>
      </c>
      <c r="F82" s="47">
        <v>0</v>
      </c>
      <c r="G82" s="27">
        <f t="shared" si="0"/>
        <v>0</v>
      </c>
      <c r="H82" s="319"/>
      <c r="I82" s="201"/>
    </row>
    <row r="83" spans="1:15" s="34" customFormat="1" ht="30" customHeight="1" x14ac:dyDescent="0.25">
      <c r="A83" s="22" t="s">
        <v>123</v>
      </c>
      <c r="B83" s="23" t="s">
        <v>130</v>
      </c>
      <c r="C83" s="46" t="s">
        <v>109</v>
      </c>
      <c r="D83" s="25" t="s">
        <v>63</v>
      </c>
      <c r="E83" s="140">
        <v>24141</v>
      </c>
      <c r="F83" s="47">
        <v>0</v>
      </c>
      <c r="G83" s="27">
        <f t="shared" si="0"/>
        <v>0</v>
      </c>
      <c r="H83" s="319"/>
      <c r="I83" s="201"/>
    </row>
    <row r="84" spans="1:15" s="34" customFormat="1" ht="30" customHeight="1" x14ac:dyDescent="0.25">
      <c r="A84" s="22" t="s">
        <v>123</v>
      </c>
      <c r="B84" s="23" t="s">
        <v>132</v>
      </c>
      <c r="C84" s="191" t="s">
        <v>896</v>
      </c>
      <c r="D84" s="48" t="s">
        <v>63</v>
      </c>
      <c r="E84" s="140">
        <v>24037</v>
      </c>
      <c r="F84" s="47">
        <v>0</v>
      </c>
      <c r="G84" s="27">
        <f t="shared" si="0"/>
        <v>0</v>
      </c>
      <c r="H84" s="319"/>
      <c r="I84" s="201"/>
    </row>
    <row r="85" spans="1:15" s="34" customFormat="1" ht="30" customHeight="1" x14ac:dyDescent="0.25">
      <c r="A85" s="22" t="s">
        <v>123</v>
      </c>
      <c r="B85" s="23" t="s">
        <v>134</v>
      </c>
      <c r="C85" s="46" t="s">
        <v>112</v>
      </c>
      <c r="D85" s="25" t="s">
        <v>63</v>
      </c>
      <c r="E85" s="140">
        <v>23968</v>
      </c>
      <c r="F85" s="47">
        <v>0</v>
      </c>
      <c r="G85" s="27">
        <f t="shared" si="0"/>
        <v>0</v>
      </c>
      <c r="H85" s="319"/>
      <c r="I85" s="201"/>
    </row>
    <row r="86" spans="1:15" s="34" customFormat="1" ht="30" customHeight="1" x14ac:dyDescent="0.25">
      <c r="A86" s="22" t="s">
        <v>123</v>
      </c>
      <c r="B86" s="23" t="s">
        <v>136</v>
      </c>
      <c r="C86" s="191" t="s">
        <v>897</v>
      </c>
      <c r="D86" s="25" t="s">
        <v>63</v>
      </c>
      <c r="E86" s="140">
        <v>23899</v>
      </c>
      <c r="F86" s="47">
        <v>0</v>
      </c>
      <c r="G86" s="27">
        <f t="shared" si="0"/>
        <v>0</v>
      </c>
      <c r="H86" s="319"/>
      <c r="I86" s="201"/>
    </row>
    <row r="87" spans="1:15" s="34" customFormat="1" ht="30" customHeight="1" x14ac:dyDescent="0.25">
      <c r="A87" s="22" t="s">
        <v>123</v>
      </c>
      <c r="B87" s="23" t="s">
        <v>265</v>
      </c>
      <c r="C87" s="46" t="s">
        <v>115</v>
      </c>
      <c r="D87" s="25" t="s">
        <v>63</v>
      </c>
      <c r="E87" s="140">
        <v>23864</v>
      </c>
      <c r="F87" s="47">
        <v>0</v>
      </c>
      <c r="G87" s="27">
        <f t="shared" si="0"/>
        <v>0</v>
      </c>
      <c r="H87" s="319"/>
      <c r="I87" s="201"/>
    </row>
    <row r="88" spans="1:15" s="34" customFormat="1" ht="30" customHeight="1" thickBot="1" x14ac:dyDescent="0.3">
      <c r="A88" s="22" t="s">
        <v>123</v>
      </c>
      <c r="B88" s="23" t="s">
        <v>266</v>
      </c>
      <c r="C88" s="49" t="s">
        <v>117</v>
      </c>
      <c r="D88" s="25" t="s">
        <v>63</v>
      </c>
      <c r="E88" s="140">
        <v>23795</v>
      </c>
      <c r="F88" s="47">
        <v>0</v>
      </c>
      <c r="G88" s="27">
        <f t="shared" si="0"/>
        <v>0</v>
      </c>
      <c r="H88" s="319"/>
      <c r="I88" s="201"/>
    </row>
    <row r="89" spans="1:15" s="34" customFormat="1" ht="30" customHeight="1" thickBot="1" x14ac:dyDescent="0.3">
      <c r="A89" s="57" t="s">
        <v>123</v>
      </c>
      <c r="B89" s="103" t="s">
        <v>267</v>
      </c>
      <c r="C89" s="52" t="s">
        <v>119</v>
      </c>
      <c r="D89" s="58" t="s">
        <v>80</v>
      </c>
      <c r="E89" s="141">
        <v>3740</v>
      </c>
      <c r="F89" s="59">
        <v>0</v>
      </c>
      <c r="G89" s="55">
        <f t="shared" si="0"/>
        <v>0</v>
      </c>
      <c r="H89" s="210" t="s">
        <v>138</v>
      </c>
      <c r="I89" s="211">
        <f>ROUND(SUM(G72:G89),2)</f>
        <v>1655044.64</v>
      </c>
    </row>
    <row r="90" spans="1:15" s="34" customFormat="1" ht="30" customHeight="1" x14ac:dyDescent="0.25">
      <c r="A90" s="16" t="s">
        <v>268</v>
      </c>
      <c r="B90" s="17" t="s">
        <v>140</v>
      </c>
      <c r="C90" s="44" t="s">
        <v>269</v>
      </c>
      <c r="D90" s="32" t="s">
        <v>80</v>
      </c>
      <c r="E90" s="138">
        <v>265</v>
      </c>
      <c r="F90" s="45">
        <v>21.8</v>
      </c>
      <c r="G90" s="21">
        <f t="shared" si="0"/>
        <v>5777</v>
      </c>
      <c r="H90" s="318" t="s">
        <v>106</v>
      </c>
      <c r="I90" s="83"/>
    </row>
    <row r="91" spans="1:15" s="34" customFormat="1" ht="30" customHeight="1" x14ac:dyDescent="0.25">
      <c r="A91" s="22" t="s">
        <v>268</v>
      </c>
      <c r="B91" s="23" t="s">
        <v>142</v>
      </c>
      <c r="C91" s="46" t="s">
        <v>107</v>
      </c>
      <c r="D91" s="25" t="s">
        <v>63</v>
      </c>
      <c r="E91" s="87">
        <v>237</v>
      </c>
      <c r="F91" s="61">
        <v>15.88</v>
      </c>
      <c r="G91" s="27">
        <f t="shared" si="0"/>
        <v>3763.56</v>
      </c>
      <c r="H91" s="319"/>
      <c r="I91" s="83"/>
      <c r="N91" s="104"/>
      <c r="O91" s="104"/>
    </row>
    <row r="92" spans="1:15" s="34" customFormat="1" ht="30" customHeight="1" thickBot="1" x14ac:dyDescent="0.3">
      <c r="A92" s="57" t="s">
        <v>268</v>
      </c>
      <c r="B92" s="62" t="s">
        <v>270</v>
      </c>
      <c r="C92" s="49" t="s">
        <v>271</v>
      </c>
      <c r="D92" s="63" t="s">
        <v>63</v>
      </c>
      <c r="E92" s="141">
        <v>215</v>
      </c>
      <c r="F92" s="59">
        <v>16.02</v>
      </c>
      <c r="G92" s="55">
        <f t="shared" si="0"/>
        <v>3444.3</v>
      </c>
      <c r="H92" s="319"/>
      <c r="I92" s="83"/>
    </row>
    <row r="93" spans="1:15" s="34" customFormat="1" ht="30" customHeight="1" x14ac:dyDescent="0.25">
      <c r="A93" s="16" t="s">
        <v>272</v>
      </c>
      <c r="B93" s="17" t="s">
        <v>140</v>
      </c>
      <c r="C93" s="56" t="s">
        <v>273</v>
      </c>
      <c r="D93" s="32" t="s">
        <v>80</v>
      </c>
      <c r="E93" s="138">
        <v>265</v>
      </c>
      <c r="F93" s="45">
        <v>0</v>
      </c>
      <c r="G93" s="21">
        <f t="shared" si="0"/>
        <v>0</v>
      </c>
      <c r="H93" s="319"/>
      <c r="I93" s="201"/>
    </row>
    <row r="94" spans="1:15" s="34" customFormat="1" ht="30" customHeight="1" thickBot="1" x14ac:dyDescent="0.3">
      <c r="A94" s="22" t="s">
        <v>272</v>
      </c>
      <c r="B94" s="23" t="s">
        <v>142</v>
      </c>
      <c r="C94" s="46" t="s">
        <v>107</v>
      </c>
      <c r="D94" s="25" t="s">
        <v>63</v>
      </c>
      <c r="E94" s="87">
        <v>237</v>
      </c>
      <c r="F94" s="61">
        <v>0</v>
      </c>
      <c r="G94" s="27">
        <f t="shared" si="0"/>
        <v>0</v>
      </c>
      <c r="H94" s="320"/>
      <c r="I94" s="201"/>
    </row>
    <row r="95" spans="1:15" s="34" customFormat="1" ht="30" customHeight="1" thickBot="1" x14ac:dyDescent="0.3">
      <c r="A95" s="57" t="s">
        <v>272</v>
      </c>
      <c r="B95" s="62" t="s">
        <v>270</v>
      </c>
      <c r="C95" s="49" t="s">
        <v>271</v>
      </c>
      <c r="D95" s="63" t="s">
        <v>63</v>
      </c>
      <c r="E95" s="141">
        <v>215</v>
      </c>
      <c r="F95" s="59">
        <v>0</v>
      </c>
      <c r="G95" s="55">
        <f t="shared" si="0"/>
        <v>0</v>
      </c>
      <c r="H95" s="239" t="s">
        <v>143</v>
      </c>
      <c r="I95" s="211">
        <f>ROUND(SUM(G90:G95),2)</f>
        <v>12984.86</v>
      </c>
    </row>
    <row r="96" spans="1:15" s="34" customFormat="1" ht="30" x14ac:dyDescent="0.25">
      <c r="A96" s="22" t="s">
        <v>274</v>
      </c>
      <c r="B96" s="23" t="s">
        <v>145</v>
      </c>
      <c r="C96" s="46" t="s">
        <v>275</v>
      </c>
      <c r="D96" s="60" t="s">
        <v>127</v>
      </c>
      <c r="E96" s="87">
        <v>860</v>
      </c>
      <c r="F96" s="61">
        <v>37.5</v>
      </c>
      <c r="G96" s="27">
        <f t="shared" si="0"/>
        <v>32250</v>
      </c>
      <c r="H96" s="238"/>
      <c r="I96" s="83"/>
    </row>
    <row r="97" spans="1:15" s="34" customFormat="1" ht="30" customHeight="1" x14ac:dyDescent="0.25">
      <c r="A97" s="22" t="s">
        <v>274</v>
      </c>
      <c r="B97" s="23" t="s">
        <v>147</v>
      </c>
      <c r="C97" s="46" t="s">
        <v>126</v>
      </c>
      <c r="D97" s="60" t="s">
        <v>127</v>
      </c>
      <c r="E97" s="87">
        <v>1780</v>
      </c>
      <c r="F97" s="61">
        <v>0.38</v>
      </c>
      <c r="G97" s="27">
        <f t="shared" ref="G97:G130" si="1">ROUND((E97*F97),2)</f>
        <v>676.4</v>
      </c>
      <c r="H97" s="200"/>
      <c r="I97" s="201"/>
      <c r="O97" s="116"/>
    </row>
    <row r="98" spans="1:15" s="34" customFormat="1" ht="30" customHeight="1" x14ac:dyDescent="0.25">
      <c r="A98" s="22" t="s">
        <v>274</v>
      </c>
      <c r="B98" s="23" t="s">
        <v>150</v>
      </c>
      <c r="C98" s="46" t="s">
        <v>129</v>
      </c>
      <c r="D98" s="60" t="s">
        <v>127</v>
      </c>
      <c r="E98" s="87">
        <v>1780</v>
      </c>
      <c r="F98" s="61">
        <v>0.67</v>
      </c>
      <c r="G98" s="27">
        <f t="shared" si="1"/>
        <v>1192.5999999999999</v>
      </c>
      <c r="H98" s="200"/>
      <c r="I98" s="201"/>
    </row>
    <row r="99" spans="1:15" s="34" customFormat="1" ht="30" x14ac:dyDescent="0.25">
      <c r="A99" s="22" t="s">
        <v>274</v>
      </c>
      <c r="B99" s="23" t="s">
        <v>152</v>
      </c>
      <c r="C99" s="46" t="s">
        <v>131</v>
      </c>
      <c r="D99" s="60" t="s">
        <v>127</v>
      </c>
      <c r="E99" s="87">
        <v>1780</v>
      </c>
      <c r="F99" s="61">
        <v>0.82</v>
      </c>
      <c r="G99" s="27">
        <f t="shared" si="1"/>
        <v>1459.6</v>
      </c>
      <c r="H99" s="200"/>
      <c r="I99" s="201"/>
    </row>
    <row r="100" spans="1:15" s="34" customFormat="1" ht="30" x14ac:dyDescent="0.25">
      <c r="A100" s="22" t="s">
        <v>274</v>
      </c>
      <c r="B100" s="23" t="s">
        <v>154</v>
      </c>
      <c r="C100" s="46" t="s">
        <v>276</v>
      </c>
      <c r="D100" s="60" t="s">
        <v>127</v>
      </c>
      <c r="E100" s="87">
        <v>860</v>
      </c>
      <c r="F100" s="61">
        <v>2.23</v>
      </c>
      <c r="G100" s="27">
        <f t="shared" si="1"/>
        <v>1917.8</v>
      </c>
      <c r="H100" s="200"/>
      <c r="I100" s="201"/>
    </row>
    <row r="101" spans="1:15" s="34" customFormat="1" ht="30" x14ac:dyDescent="0.25">
      <c r="A101" s="22" t="s">
        <v>274</v>
      </c>
      <c r="B101" s="23" t="s">
        <v>277</v>
      </c>
      <c r="C101" s="46" t="s">
        <v>278</v>
      </c>
      <c r="D101" s="60" t="s">
        <v>127</v>
      </c>
      <c r="E101" s="87">
        <v>860</v>
      </c>
      <c r="F101" s="61">
        <v>0.19</v>
      </c>
      <c r="G101" s="27">
        <f t="shared" si="1"/>
        <v>163.4</v>
      </c>
      <c r="H101" s="200"/>
      <c r="I101" s="201"/>
    </row>
    <row r="102" spans="1:15" s="34" customFormat="1" ht="30" x14ac:dyDescent="0.25">
      <c r="A102" s="22" t="s">
        <v>274</v>
      </c>
      <c r="B102" s="23" t="s">
        <v>279</v>
      </c>
      <c r="C102" s="46" t="s">
        <v>133</v>
      </c>
      <c r="D102" s="25" t="s">
        <v>63</v>
      </c>
      <c r="E102" s="87">
        <v>5238</v>
      </c>
      <c r="F102" s="61">
        <v>5.56</v>
      </c>
      <c r="G102" s="27">
        <f t="shared" si="1"/>
        <v>29123.279999999999</v>
      </c>
      <c r="H102" s="200"/>
      <c r="I102" s="201"/>
    </row>
    <row r="103" spans="1:15" s="34" customFormat="1" ht="30.75" thickBot="1" x14ac:dyDescent="0.3">
      <c r="A103" s="22" t="s">
        <v>274</v>
      </c>
      <c r="B103" s="23" t="s">
        <v>280</v>
      </c>
      <c r="C103" s="46" t="s">
        <v>135</v>
      </c>
      <c r="D103" s="25" t="s">
        <v>63</v>
      </c>
      <c r="E103" s="87">
        <v>5408</v>
      </c>
      <c r="F103" s="61">
        <v>1.82</v>
      </c>
      <c r="G103" s="27">
        <f t="shared" si="1"/>
        <v>9842.56</v>
      </c>
      <c r="H103" s="200"/>
      <c r="I103" s="201"/>
    </row>
    <row r="104" spans="1:15" s="34" customFormat="1" ht="30.75" thickBot="1" x14ac:dyDescent="0.3">
      <c r="A104" s="57" t="s">
        <v>274</v>
      </c>
      <c r="B104" s="62" t="s">
        <v>281</v>
      </c>
      <c r="C104" s="49" t="s">
        <v>137</v>
      </c>
      <c r="D104" s="63" t="s">
        <v>63</v>
      </c>
      <c r="E104" s="141">
        <v>28</v>
      </c>
      <c r="F104" s="59">
        <v>4.9400000000000004</v>
      </c>
      <c r="G104" s="55">
        <f t="shared" si="1"/>
        <v>138.32</v>
      </c>
      <c r="H104" s="210" t="s">
        <v>156</v>
      </c>
      <c r="I104" s="211">
        <f>ROUND(SUM(G96:G104),2)</f>
        <v>76763.960000000006</v>
      </c>
    </row>
    <row r="105" spans="1:15" s="34" customFormat="1" ht="45" x14ac:dyDescent="0.25">
      <c r="A105" s="16" t="s">
        <v>282</v>
      </c>
      <c r="B105" s="17" t="s">
        <v>158</v>
      </c>
      <c r="C105" s="44" t="s">
        <v>141</v>
      </c>
      <c r="D105" s="64" t="s">
        <v>127</v>
      </c>
      <c r="E105" s="138">
        <v>1390</v>
      </c>
      <c r="F105" s="45">
        <v>35.799999999999997</v>
      </c>
      <c r="G105" s="21">
        <f t="shared" si="1"/>
        <v>49762</v>
      </c>
      <c r="H105" s="200"/>
      <c r="I105" s="201"/>
    </row>
    <row r="106" spans="1:15" s="34" customFormat="1" ht="45.75" thickBot="1" x14ac:dyDescent="0.3">
      <c r="A106" s="22" t="s">
        <v>282</v>
      </c>
      <c r="B106" s="23" t="s">
        <v>160</v>
      </c>
      <c r="C106" s="46" t="s">
        <v>283</v>
      </c>
      <c r="D106" s="60" t="s">
        <v>127</v>
      </c>
      <c r="E106" s="87">
        <v>72</v>
      </c>
      <c r="F106" s="61">
        <v>42.5</v>
      </c>
      <c r="G106" s="27">
        <f t="shared" si="1"/>
        <v>3060</v>
      </c>
      <c r="H106" s="200"/>
      <c r="I106" s="201"/>
    </row>
    <row r="107" spans="1:15" s="34" customFormat="1" ht="45.75" thickBot="1" x14ac:dyDescent="0.3">
      <c r="A107" s="22" t="s">
        <v>282</v>
      </c>
      <c r="B107" s="23" t="s">
        <v>162</v>
      </c>
      <c r="C107" s="191" t="s">
        <v>906</v>
      </c>
      <c r="D107" s="60" t="s">
        <v>127</v>
      </c>
      <c r="E107" s="87">
        <v>1701</v>
      </c>
      <c r="F107" s="61">
        <v>103.2</v>
      </c>
      <c r="G107" s="27">
        <f t="shared" si="1"/>
        <v>175543.2</v>
      </c>
      <c r="H107" s="210" t="s">
        <v>166</v>
      </c>
      <c r="I107" s="211">
        <f>ROUND(SUM(G105:G107),2)</f>
        <v>228365.2</v>
      </c>
    </row>
    <row r="108" spans="1:15" s="34" customFormat="1" ht="45" x14ac:dyDescent="0.25">
      <c r="A108" s="16" t="s">
        <v>284</v>
      </c>
      <c r="B108" s="17" t="s">
        <v>168</v>
      </c>
      <c r="C108" s="18" t="s">
        <v>146</v>
      </c>
      <c r="D108" s="64" t="s">
        <v>127</v>
      </c>
      <c r="E108" s="138">
        <v>3490</v>
      </c>
      <c r="F108" s="45">
        <v>26</v>
      </c>
      <c r="G108" s="21">
        <f t="shared" si="1"/>
        <v>90740</v>
      </c>
      <c r="H108" s="200"/>
      <c r="I108" s="201"/>
    </row>
    <row r="109" spans="1:15" s="34" customFormat="1" ht="45" x14ac:dyDescent="0.25">
      <c r="A109" s="22" t="s">
        <v>284</v>
      </c>
      <c r="B109" s="23" t="s">
        <v>170</v>
      </c>
      <c r="C109" s="46" t="s">
        <v>148</v>
      </c>
      <c r="D109" s="60" t="s">
        <v>149</v>
      </c>
      <c r="E109" s="87">
        <v>6</v>
      </c>
      <c r="F109" s="61">
        <v>136</v>
      </c>
      <c r="G109" s="27">
        <f t="shared" si="1"/>
        <v>816</v>
      </c>
      <c r="H109" s="200"/>
      <c r="I109" s="201"/>
    </row>
    <row r="110" spans="1:15" s="34" customFormat="1" ht="45" x14ac:dyDescent="0.25">
      <c r="A110" s="22" t="s">
        <v>284</v>
      </c>
      <c r="B110" s="23" t="s">
        <v>172</v>
      </c>
      <c r="C110" s="46" t="s">
        <v>151</v>
      </c>
      <c r="D110" s="60" t="s">
        <v>149</v>
      </c>
      <c r="E110" s="87">
        <v>8</v>
      </c>
      <c r="F110" s="61">
        <v>136</v>
      </c>
      <c r="G110" s="27">
        <f t="shared" si="1"/>
        <v>1088</v>
      </c>
      <c r="H110" s="200"/>
      <c r="I110" s="201"/>
    </row>
    <row r="111" spans="1:15" s="34" customFormat="1" ht="48.75" x14ac:dyDescent="0.25">
      <c r="A111" s="22" t="s">
        <v>284</v>
      </c>
      <c r="B111" s="23" t="s">
        <v>286</v>
      </c>
      <c r="C111" s="191" t="s">
        <v>892</v>
      </c>
      <c r="D111" s="192" t="s">
        <v>73</v>
      </c>
      <c r="E111" s="168">
        <v>8</v>
      </c>
      <c r="F111" s="61">
        <v>7759.73</v>
      </c>
      <c r="G111" s="27">
        <f t="shared" si="1"/>
        <v>62077.84</v>
      </c>
      <c r="H111" s="200"/>
      <c r="I111" s="201"/>
    </row>
    <row r="112" spans="1:15" s="34" customFormat="1" ht="48.75" x14ac:dyDescent="0.25">
      <c r="A112" s="22" t="s">
        <v>284</v>
      </c>
      <c r="B112" s="23" t="s">
        <v>287</v>
      </c>
      <c r="C112" s="191" t="s">
        <v>885</v>
      </c>
      <c r="D112" s="192" t="s">
        <v>73</v>
      </c>
      <c r="E112" s="168">
        <v>4</v>
      </c>
      <c r="F112" s="61">
        <v>9723.67</v>
      </c>
      <c r="G112" s="27">
        <f t="shared" si="1"/>
        <v>38894.68</v>
      </c>
      <c r="H112" s="200"/>
      <c r="I112" s="201"/>
    </row>
    <row r="113" spans="1:9" s="34" customFormat="1" x14ac:dyDescent="0.25">
      <c r="A113" s="22" t="s">
        <v>284</v>
      </c>
      <c r="B113" s="23" t="s">
        <v>288</v>
      </c>
      <c r="C113" s="46" t="s">
        <v>153</v>
      </c>
      <c r="D113" s="60" t="s">
        <v>73</v>
      </c>
      <c r="E113" s="87">
        <v>8</v>
      </c>
      <c r="F113" s="61">
        <v>20</v>
      </c>
      <c r="G113" s="27">
        <f t="shared" si="1"/>
        <v>160</v>
      </c>
      <c r="H113" s="200"/>
      <c r="I113" s="201"/>
    </row>
    <row r="114" spans="1:9" s="34" customFormat="1" x14ac:dyDescent="0.25">
      <c r="A114" s="22" t="s">
        <v>284</v>
      </c>
      <c r="B114" s="23" t="s">
        <v>289</v>
      </c>
      <c r="C114" s="46" t="s">
        <v>155</v>
      </c>
      <c r="D114" s="60" t="s">
        <v>73</v>
      </c>
      <c r="E114" s="87">
        <v>30</v>
      </c>
      <c r="F114" s="61">
        <v>990</v>
      </c>
      <c r="G114" s="27">
        <f t="shared" si="1"/>
        <v>29700</v>
      </c>
      <c r="H114" s="200"/>
      <c r="I114" s="201"/>
    </row>
    <row r="115" spans="1:9" s="34" customFormat="1" ht="15.75" thickBot="1" x14ac:dyDescent="0.3">
      <c r="A115" s="22" t="s">
        <v>284</v>
      </c>
      <c r="B115" s="23" t="s">
        <v>290</v>
      </c>
      <c r="C115" s="46" t="s">
        <v>294</v>
      </c>
      <c r="D115" s="66" t="s">
        <v>127</v>
      </c>
      <c r="E115" s="87">
        <v>60</v>
      </c>
      <c r="F115" s="67">
        <v>35.799999999999997</v>
      </c>
      <c r="G115" s="27">
        <f t="shared" si="1"/>
        <v>2148</v>
      </c>
      <c r="H115" s="83"/>
      <c r="I115" s="83"/>
    </row>
    <row r="116" spans="1:9" s="34" customFormat="1" ht="29.25" thickBot="1" x14ac:dyDescent="0.3">
      <c r="A116" s="38" t="s">
        <v>284</v>
      </c>
      <c r="B116" s="43" t="s">
        <v>291</v>
      </c>
      <c r="C116" s="65" t="s">
        <v>296</v>
      </c>
      <c r="D116" s="66" t="s">
        <v>73</v>
      </c>
      <c r="E116" s="139">
        <v>24</v>
      </c>
      <c r="F116" s="67">
        <v>49.5</v>
      </c>
      <c r="G116" s="41">
        <f t="shared" si="1"/>
        <v>1188</v>
      </c>
      <c r="H116" s="210" t="s">
        <v>174</v>
      </c>
      <c r="I116" s="211">
        <f>ROUND(SUM(G108:G116),2)</f>
        <v>226812.52</v>
      </c>
    </row>
    <row r="117" spans="1:9" s="34" customFormat="1" ht="30" customHeight="1" x14ac:dyDescent="0.25">
      <c r="A117" s="16" t="s">
        <v>297</v>
      </c>
      <c r="B117" s="17" t="s">
        <v>176</v>
      </c>
      <c r="C117" s="44" t="s">
        <v>298</v>
      </c>
      <c r="D117" s="64" t="s">
        <v>73</v>
      </c>
      <c r="E117" s="138">
        <v>85</v>
      </c>
      <c r="F117" s="45">
        <v>21.1</v>
      </c>
      <c r="G117" s="21">
        <f t="shared" si="1"/>
        <v>1793.5</v>
      </c>
      <c r="H117" s="238"/>
      <c r="I117" s="83"/>
    </row>
    <row r="118" spans="1:9" s="34" customFormat="1" ht="30" customHeight="1" x14ac:dyDescent="0.25">
      <c r="A118" s="22" t="s">
        <v>297</v>
      </c>
      <c r="B118" s="23" t="s">
        <v>299</v>
      </c>
      <c r="C118" s="46" t="s">
        <v>159</v>
      </c>
      <c r="D118" s="60" t="s">
        <v>73</v>
      </c>
      <c r="E118" s="87">
        <v>12</v>
      </c>
      <c r="F118" s="61">
        <v>55.8</v>
      </c>
      <c r="G118" s="27">
        <f t="shared" si="1"/>
        <v>669.6</v>
      </c>
      <c r="H118" s="238"/>
      <c r="I118" s="83"/>
    </row>
    <row r="119" spans="1:9" s="34" customFormat="1" ht="30" customHeight="1" x14ac:dyDescent="0.25">
      <c r="A119" s="22" t="s">
        <v>297</v>
      </c>
      <c r="B119" s="23" t="s">
        <v>300</v>
      </c>
      <c r="C119" s="46" t="s">
        <v>161</v>
      </c>
      <c r="D119" s="60" t="s">
        <v>127</v>
      </c>
      <c r="E119" s="87">
        <v>48</v>
      </c>
      <c r="F119" s="61">
        <v>19.5</v>
      </c>
      <c r="G119" s="27">
        <f t="shared" si="1"/>
        <v>936</v>
      </c>
      <c r="H119" s="238"/>
      <c r="I119" s="83"/>
    </row>
    <row r="120" spans="1:9" s="34" customFormat="1" ht="30" customHeight="1" thickBot="1" x14ac:dyDescent="0.3">
      <c r="A120" s="22" t="s">
        <v>297</v>
      </c>
      <c r="B120" s="23" t="s">
        <v>301</v>
      </c>
      <c r="C120" s="46" t="s">
        <v>163</v>
      </c>
      <c r="D120" s="60" t="s">
        <v>73</v>
      </c>
      <c r="E120" s="87">
        <v>20</v>
      </c>
      <c r="F120" s="61">
        <v>27.9</v>
      </c>
      <c r="G120" s="27">
        <f t="shared" si="1"/>
        <v>558</v>
      </c>
      <c r="H120" s="238"/>
      <c r="I120" s="83"/>
    </row>
    <row r="121" spans="1:9" s="34" customFormat="1" ht="30" customHeight="1" thickBot="1" x14ac:dyDescent="0.3">
      <c r="A121" s="57" t="s">
        <v>297</v>
      </c>
      <c r="B121" s="62" t="s">
        <v>302</v>
      </c>
      <c r="C121" s="49" t="s">
        <v>165</v>
      </c>
      <c r="D121" s="68" t="s">
        <v>63</v>
      </c>
      <c r="E121" s="141">
        <v>14</v>
      </c>
      <c r="F121" s="59">
        <v>108.8</v>
      </c>
      <c r="G121" s="55">
        <f t="shared" si="1"/>
        <v>1523.2</v>
      </c>
      <c r="H121" s="239" t="s">
        <v>178</v>
      </c>
      <c r="I121" s="211">
        <f>ROUND(SUM(G117:G121),2)</f>
        <v>5480.3</v>
      </c>
    </row>
    <row r="122" spans="1:9" s="34" customFormat="1" ht="45" x14ac:dyDescent="0.25">
      <c r="A122" s="105" t="s">
        <v>305</v>
      </c>
      <c r="B122" s="106" t="s">
        <v>306</v>
      </c>
      <c r="C122" s="107" t="s">
        <v>307</v>
      </c>
      <c r="D122" s="108" t="s">
        <v>127</v>
      </c>
      <c r="E122" s="145">
        <v>180</v>
      </c>
      <c r="F122" s="109">
        <v>2.34</v>
      </c>
      <c r="G122" s="110">
        <f t="shared" si="1"/>
        <v>421.2</v>
      </c>
      <c r="H122" s="83"/>
      <c r="I122" s="83"/>
    </row>
    <row r="123" spans="1:9" s="34" customFormat="1" ht="45" x14ac:dyDescent="0.25">
      <c r="A123" s="22" t="s">
        <v>305</v>
      </c>
      <c r="B123" s="69" t="s">
        <v>308</v>
      </c>
      <c r="C123" s="46" t="s">
        <v>169</v>
      </c>
      <c r="D123" s="70" t="s">
        <v>127</v>
      </c>
      <c r="E123" s="87">
        <v>6750</v>
      </c>
      <c r="F123" s="61">
        <v>2.34</v>
      </c>
      <c r="G123" s="27">
        <f t="shared" si="1"/>
        <v>15795</v>
      </c>
      <c r="H123" s="200"/>
      <c r="I123" s="201"/>
    </row>
    <row r="124" spans="1:9" s="34" customFormat="1" ht="45" x14ac:dyDescent="0.25">
      <c r="A124" s="22" t="s">
        <v>305</v>
      </c>
      <c r="B124" s="69" t="s">
        <v>309</v>
      </c>
      <c r="C124" s="46" t="s">
        <v>171</v>
      </c>
      <c r="D124" s="70" t="s">
        <v>127</v>
      </c>
      <c r="E124" s="87">
        <v>1730</v>
      </c>
      <c r="F124" s="61">
        <v>0.59</v>
      </c>
      <c r="G124" s="27">
        <f t="shared" si="1"/>
        <v>1020.7</v>
      </c>
      <c r="H124" s="200"/>
      <c r="I124" s="201"/>
    </row>
    <row r="125" spans="1:9" s="34" customFormat="1" ht="45" x14ac:dyDescent="0.25">
      <c r="A125" s="22" t="s">
        <v>305</v>
      </c>
      <c r="B125" s="69" t="s">
        <v>310</v>
      </c>
      <c r="C125" s="46" t="s">
        <v>311</v>
      </c>
      <c r="D125" s="70" t="s">
        <v>127</v>
      </c>
      <c r="E125" s="87">
        <v>78</v>
      </c>
      <c r="F125" s="61">
        <v>1.17</v>
      </c>
      <c r="G125" s="27">
        <f t="shared" si="1"/>
        <v>91.26</v>
      </c>
      <c r="H125" s="200"/>
      <c r="I125" s="201"/>
    </row>
    <row r="126" spans="1:9" s="34" customFormat="1" ht="45" x14ac:dyDescent="0.25">
      <c r="A126" s="22" t="s">
        <v>305</v>
      </c>
      <c r="B126" s="69" t="s">
        <v>401</v>
      </c>
      <c r="C126" s="46" t="s">
        <v>404</v>
      </c>
      <c r="D126" s="66" t="s">
        <v>63</v>
      </c>
      <c r="E126" s="87">
        <v>5</v>
      </c>
      <c r="F126" s="61">
        <v>20.5</v>
      </c>
      <c r="G126" s="27">
        <f t="shared" si="1"/>
        <v>102.5</v>
      </c>
      <c r="H126" s="200"/>
      <c r="I126" s="201"/>
    </row>
    <row r="127" spans="1:9" s="34" customFormat="1" ht="45.75" thickBot="1" x14ac:dyDescent="0.3">
      <c r="A127" s="22" t="s">
        <v>305</v>
      </c>
      <c r="B127" s="69" t="s">
        <v>403</v>
      </c>
      <c r="C127" s="46" t="s">
        <v>406</v>
      </c>
      <c r="D127" s="70" t="s">
        <v>63</v>
      </c>
      <c r="E127" s="87">
        <v>36</v>
      </c>
      <c r="F127" s="61">
        <v>20.5</v>
      </c>
      <c r="G127" s="27">
        <f t="shared" si="1"/>
        <v>738</v>
      </c>
      <c r="H127" s="200"/>
      <c r="I127" s="201"/>
    </row>
    <row r="128" spans="1:9" s="34" customFormat="1" ht="45.75" thickBot="1" x14ac:dyDescent="0.3">
      <c r="A128" s="38" t="s">
        <v>305</v>
      </c>
      <c r="B128" s="71" t="s">
        <v>405</v>
      </c>
      <c r="C128" s="65" t="s">
        <v>408</v>
      </c>
      <c r="D128" s="72" t="s">
        <v>63</v>
      </c>
      <c r="E128" s="139">
        <v>6</v>
      </c>
      <c r="F128" s="67">
        <v>20.5</v>
      </c>
      <c r="G128" s="41">
        <f t="shared" si="1"/>
        <v>123</v>
      </c>
      <c r="H128" s="239" t="s">
        <v>312</v>
      </c>
      <c r="I128" s="211">
        <f>ROUND(SUM(G122:G128),2)</f>
        <v>18291.66</v>
      </c>
    </row>
    <row r="129" spans="1:9" s="34" customFormat="1" ht="18.75" thickBot="1" x14ac:dyDescent="0.3">
      <c r="A129" s="16" t="s">
        <v>313</v>
      </c>
      <c r="B129" s="97" t="s">
        <v>314</v>
      </c>
      <c r="C129" s="44" t="s">
        <v>317</v>
      </c>
      <c r="D129" s="299" t="s">
        <v>256</v>
      </c>
      <c r="E129" s="138">
        <v>60</v>
      </c>
      <c r="F129" s="45">
        <v>46.5</v>
      </c>
      <c r="G129" s="21">
        <f t="shared" si="1"/>
        <v>2790</v>
      </c>
      <c r="H129" s="200"/>
      <c r="I129" s="201"/>
    </row>
    <row r="130" spans="1:9" s="34" customFormat="1" ht="75" customHeight="1" thickBot="1" x14ac:dyDescent="0.3">
      <c r="A130" s="295" t="s">
        <v>313</v>
      </c>
      <c r="B130" s="111" t="s">
        <v>316</v>
      </c>
      <c r="C130" s="112" t="s">
        <v>177</v>
      </c>
      <c r="D130" s="113" t="s">
        <v>149</v>
      </c>
      <c r="E130" s="146">
        <v>1</v>
      </c>
      <c r="F130" s="114">
        <v>3400</v>
      </c>
      <c r="G130" s="55">
        <f t="shared" si="1"/>
        <v>3400</v>
      </c>
      <c r="H130" s="210" t="s">
        <v>319</v>
      </c>
      <c r="I130" s="211">
        <f>ROUND(SUM(G129:G130),2)</f>
        <v>6190</v>
      </c>
    </row>
    <row r="131" spans="1:9" ht="44.25" customHeight="1" thickBot="1" x14ac:dyDescent="0.3">
      <c r="A131" s="79"/>
      <c r="B131" s="79"/>
      <c r="C131" s="79"/>
      <c r="D131" s="80"/>
      <c r="E131" s="143"/>
      <c r="F131" s="81" t="s">
        <v>526</v>
      </c>
      <c r="G131" s="115">
        <f>SUM(G5:G130)</f>
        <v>3332365.7900000005</v>
      </c>
      <c r="H131" s="199"/>
      <c r="I131" s="201"/>
    </row>
    <row r="133" spans="1:9" x14ac:dyDescent="0.25">
      <c r="C133" s="83"/>
    </row>
  </sheetData>
  <sheetProtection algorithmName="SHA-512" hashValue="eH4747evqa3+OeDZTuZJopKZRVPJyoue7aic/ANeQoqaP8+oAMXiGd+hC0fD2/wYQNh1WpjT69TWLMscBlPzvA==" saltValue="2PAgtD1Q9J7YW70f/s5fUA==" spinCount="100000" sheet="1" objects="1" scenarios="1"/>
  <mergeCells count="4">
    <mergeCell ref="A3:E3"/>
    <mergeCell ref="H72:H88"/>
    <mergeCell ref="H90:H94"/>
    <mergeCell ref="A1:G1"/>
  </mergeCells>
  <pageMargins left="0.7" right="0.390625" top="0.75" bottom="0.75" header="0.3" footer="0.3"/>
  <pageSetup paperSize="9" scale="6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32"/>
  <sheetViews>
    <sheetView topLeftCell="A9" zoomScale="98" zoomScaleNormal="98" workbookViewId="0">
      <selection activeCell="I21" sqref="I21"/>
    </sheetView>
  </sheetViews>
  <sheetFormatPr defaultColWidth="9.140625" defaultRowHeight="15" x14ac:dyDescent="0.25"/>
  <cols>
    <col min="1" max="1" width="31.7109375" style="1" bestFit="1" customWidth="1"/>
    <col min="2" max="2" width="8.28515625" style="1" bestFit="1" customWidth="1"/>
    <col min="3" max="3" width="86.42578125" style="1" customWidth="1"/>
    <col min="4" max="4" width="9.140625" style="1"/>
    <col min="5" max="5" width="16.28515625" style="126" customWidth="1"/>
    <col min="6" max="6" width="21.5703125" style="1" customWidth="1"/>
    <col min="7" max="7" width="14.7109375" style="1" customWidth="1"/>
    <col min="8" max="8" width="21.5703125" style="1" customWidth="1"/>
    <col min="9" max="9" width="16.140625" style="1" customWidth="1"/>
    <col min="10" max="16384" width="9.140625" style="1"/>
  </cols>
  <sheetData>
    <row r="1" spans="1:9" s="5" customFormat="1" ht="40.15" customHeight="1" x14ac:dyDescent="0.25">
      <c r="A1" s="324" t="s">
        <v>514</v>
      </c>
      <c r="B1" s="324"/>
      <c r="C1" s="324"/>
      <c r="D1" s="324"/>
      <c r="E1" s="324"/>
      <c r="F1" s="324"/>
      <c r="G1" s="324"/>
      <c r="H1" s="4"/>
    </row>
    <row r="2" spans="1:9" s="5" customFormat="1" ht="21.75" customHeight="1" thickBot="1" x14ac:dyDescent="0.3">
      <c r="A2" s="6"/>
      <c r="B2" s="6"/>
      <c r="C2" s="7"/>
      <c r="D2" s="6"/>
      <c r="E2" s="136"/>
      <c r="F2" s="6"/>
      <c r="G2" s="6"/>
      <c r="H2" s="4"/>
    </row>
    <row r="3" spans="1:9" x14ac:dyDescent="0.25">
      <c r="A3" s="322" t="s">
        <v>527</v>
      </c>
      <c r="B3" s="323"/>
      <c r="C3" s="323"/>
      <c r="D3" s="323"/>
      <c r="E3" s="323"/>
      <c r="F3" s="8"/>
      <c r="G3" s="9"/>
      <c r="H3" s="4"/>
      <c r="I3" s="5"/>
    </row>
    <row r="4" spans="1:9" ht="43.5" thickBot="1" x14ac:dyDescent="0.3">
      <c r="A4" s="176" t="s">
        <v>51</v>
      </c>
      <c r="B4" s="177" t="s">
        <v>52</v>
      </c>
      <c r="C4" s="178" t="s">
        <v>53</v>
      </c>
      <c r="D4" s="179" t="s">
        <v>54</v>
      </c>
      <c r="E4" s="180" t="s">
        <v>55</v>
      </c>
      <c r="F4" s="181" t="s">
        <v>56</v>
      </c>
      <c r="G4" s="182" t="s">
        <v>57</v>
      </c>
      <c r="H4" s="193"/>
      <c r="I4" s="84"/>
    </row>
    <row r="5" spans="1:9" x14ac:dyDescent="0.25">
      <c r="A5" s="16" t="s">
        <v>322</v>
      </c>
      <c r="B5" s="97" t="s">
        <v>59</v>
      </c>
      <c r="C5" s="194" t="s">
        <v>323</v>
      </c>
      <c r="D5" s="195" t="s">
        <v>68</v>
      </c>
      <c r="E5" s="222">
        <v>5322</v>
      </c>
      <c r="F5" s="186">
        <v>5.7</v>
      </c>
      <c r="G5" s="21">
        <f t="shared" ref="G5:G31" si="0">ROUND((E5*F5),2)</f>
        <v>30335.4</v>
      </c>
      <c r="H5" s="193"/>
      <c r="I5" s="84"/>
    </row>
    <row r="6" spans="1:9" x14ac:dyDescent="0.25">
      <c r="A6" s="22" t="s">
        <v>322</v>
      </c>
      <c r="B6" s="69" t="s">
        <v>6</v>
      </c>
      <c r="C6" s="29" t="s">
        <v>324</v>
      </c>
      <c r="D6" s="102" t="s">
        <v>68</v>
      </c>
      <c r="E6" s="198">
        <v>4384</v>
      </c>
      <c r="F6" s="187">
        <v>3.04</v>
      </c>
      <c r="G6" s="27">
        <f t="shared" si="0"/>
        <v>13327.36</v>
      </c>
      <c r="H6" s="193"/>
      <c r="I6" s="84"/>
    </row>
    <row r="7" spans="1:9" x14ac:dyDescent="0.25">
      <c r="A7" s="22" t="s">
        <v>322</v>
      </c>
      <c r="B7" s="69" t="s">
        <v>10</v>
      </c>
      <c r="C7" s="29" t="s">
        <v>325</v>
      </c>
      <c r="D7" s="102" t="s">
        <v>68</v>
      </c>
      <c r="E7" s="198">
        <v>4384</v>
      </c>
      <c r="F7" s="187">
        <v>3.99</v>
      </c>
      <c r="G7" s="27">
        <f t="shared" si="0"/>
        <v>17492.16</v>
      </c>
      <c r="H7" s="193"/>
      <c r="I7" s="84"/>
    </row>
    <row r="8" spans="1:9" x14ac:dyDescent="0.25">
      <c r="A8" s="22" t="s">
        <v>322</v>
      </c>
      <c r="B8" s="69" t="s">
        <v>14</v>
      </c>
      <c r="C8" s="29" t="s">
        <v>326</v>
      </c>
      <c r="D8" s="102" t="s">
        <v>68</v>
      </c>
      <c r="E8" s="198">
        <v>205</v>
      </c>
      <c r="F8" s="187">
        <v>13.6</v>
      </c>
      <c r="G8" s="27">
        <f t="shared" si="0"/>
        <v>2788</v>
      </c>
      <c r="H8" s="193"/>
      <c r="I8" s="84"/>
    </row>
    <row r="9" spans="1:9" x14ac:dyDescent="0.25">
      <c r="A9" s="22" t="s">
        <v>322</v>
      </c>
      <c r="B9" s="69" t="s">
        <v>16</v>
      </c>
      <c r="C9" s="29" t="s">
        <v>528</v>
      </c>
      <c r="D9" s="102" t="s">
        <v>65</v>
      </c>
      <c r="E9" s="198">
        <v>155</v>
      </c>
      <c r="F9" s="187">
        <v>79.540000000000006</v>
      </c>
      <c r="G9" s="27">
        <f t="shared" si="0"/>
        <v>12328.7</v>
      </c>
      <c r="H9" s="193"/>
      <c r="I9" s="84"/>
    </row>
    <row r="10" spans="1:9" ht="30" x14ac:dyDescent="0.25">
      <c r="A10" s="22" t="s">
        <v>322</v>
      </c>
      <c r="B10" s="69" t="s">
        <v>20</v>
      </c>
      <c r="C10" s="29" t="s">
        <v>424</v>
      </c>
      <c r="D10" s="102" t="s">
        <v>127</v>
      </c>
      <c r="E10" s="223">
        <v>79.244</v>
      </c>
      <c r="F10" s="187">
        <v>398.39</v>
      </c>
      <c r="G10" s="27">
        <f t="shared" si="0"/>
        <v>31570.02</v>
      </c>
      <c r="H10" s="193"/>
      <c r="I10" s="84"/>
    </row>
    <row r="11" spans="1:9" ht="30" x14ac:dyDescent="0.25">
      <c r="A11" s="22" t="s">
        <v>322</v>
      </c>
      <c r="B11" s="69" t="s">
        <v>24</v>
      </c>
      <c r="C11" s="29" t="s">
        <v>529</v>
      </c>
      <c r="D11" s="102" t="s">
        <v>127</v>
      </c>
      <c r="E11" s="198">
        <v>48</v>
      </c>
      <c r="F11" s="187">
        <v>3039.69</v>
      </c>
      <c r="G11" s="27">
        <f t="shared" si="0"/>
        <v>145905.12</v>
      </c>
      <c r="H11" s="193"/>
      <c r="I11" s="84"/>
    </row>
    <row r="12" spans="1:9" ht="30" x14ac:dyDescent="0.25">
      <c r="A12" s="22" t="s">
        <v>322</v>
      </c>
      <c r="B12" s="69" t="s">
        <v>28</v>
      </c>
      <c r="C12" s="29" t="s">
        <v>334</v>
      </c>
      <c r="D12" s="102" t="s">
        <v>63</v>
      </c>
      <c r="E12" s="198">
        <v>905</v>
      </c>
      <c r="F12" s="187">
        <v>0.97</v>
      </c>
      <c r="G12" s="27">
        <f t="shared" si="0"/>
        <v>877.85</v>
      </c>
      <c r="H12" s="200"/>
      <c r="I12" s="201"/>
    </row>
    <row r="13" spans="1:9" x14ac:dyDescent="0.25">
      <c r="A13" s="22" t="s">
        <v>322</v>
      </c>
      <c r="B13" s="69" t="s">
        <v>32</v>
      </c>
      <c r="C13" s="202" t="s">
        <v>335</v>
      </c>
      <c r="D13" s="102" t="s">
        <v>63</v>
      </c>
      <c r="E13" s="198">
        <v>99</v>
      </c>
      <c r="F13" s="187">
        <v>1.0900000000000001</v>
      </c>
      <c r="G13" s="27">
        <f t="shared" si="0"/>
        <v>107.91</v>
      </c>
      <c r="H13" s="200"/>
      <c r="I13" s="203"/>
    </row>
    <row r="14" spans="1:9" ht="30" x14ac:dyDescent="0.25">
      <c r="A14" s="22" t="s">
        <v>322</v>
      </c>
      <c r="B14" s="69" t="s">
        <v>34</v>
      </c>
      <c r="C14" s="29" t="s">
        <v>331</v>
      </c>
      <c r="D14" s="102" t="s">
        <v>68</v>
      </c>
      <c r="E14" s="223">
        <v>23.2</v>
      </c>
      <c r="F14" s="187">
        <v>935.59</v>
      </c>
      <c r="G14" s="27">
        <f t="shared" si="0"/>
        <v>21705.69</v>
      </c>
      <c r="H14" s="199"/>
      <c r="I14" s="84"/>
    </row>
    <row r="15" spans="1:9" ht="30" x14ac:dyDescent="0.25">
      <c r="A15" s="22" t="s">
        <v>322</v>
      </c>
      <c r="B15" s="69" t="s">
        <v>193</v>
      </c>
      <c r="C15" s="29" t="s">
        <v>333</v>
      </c>
      <c r="D15" s="102" t="s">
        <v>63</v>
      </c>
      <c r="E15" s="198">
        <v>110</v>
      </c>
      <c r="F15" s="187">
        <v>10.1</v>
      </c>
      <c r="G15" s="27">
        <f t="shared" si="0"/>
        <v>1111</v>
      </c>
      <c r="H15" s="200"/>
      <c r="I15" s="201"/>
    </row>
    <row r="16" spans="1:9" x14ac:dyDescent="0.25">
      <c r="A16" s="22" t="s">
        <v>322</v>
      </c>
      <c r="B16" s="69" t="s">
        <v>194</v>
      </c>
      <c r="C16" s="202" t="s">
        <v>338</v>
      </c>
      <c r="D16" s="102" t="s">
        <v>68</v>
      </c>
      <c r="E16" s="198">
        <v>145</v>
      </c>
      <c r="F16" s="187">
        <v>22.11</v>
      </c>
      <c r="G16" s="27">
        <f t="shared" si="0"/>
        <v>3205.95</v>
      </c>
      <c r="H16" s="200"/>
      <c r="I16" s="201"/>
    </row>
    <row r="17" spans="1:9" x14ac:dyDescent="0.25">
      <c r="A17" s="22" t="s">
        <v>322</v>
      </c>
      <c r="B17" s="69" t="s">
        <v>195</v>
      </c>
      <c r="C17" s="202" t="s">
        <v>340</v>
      </c>
      <c r="D17" s="102" t="s">
        <v>68</v>
      </c>
      <c r="E17" s="198">
        <v>30.4</v>
      </c>
      <c r="F17" s="187">
        <v>22.11</v>
      </c>
      <c r="G17" s="27">
        <f t="shared" si="0"/>
        <v>672.14</v>
      </c>
      <c r="H17" s="200"/>
      <c r="I17" s="201"/>
    </row>
    <row r="18" spans="1:9" ht="30" x14ac:dyDescent="0.25">
      <c r="A18" s="22" t="s">
        <v>322</v>
      </c>
      <c r="B18" s="69" t="s">
        <v>197</v>
      </c>
      <c r="C18" s="202" t="s">
        <v>341</v>
      </c>
      <c r="D18" s="102" t="s">
        <v>68</v>
      </c>
      <c r="E18" s="198">
        <v>434</v>
      </c>
      <c r="F18" s="187">
        <v>7.15</v>
      </c>
      <c r="G18" s="27">
        <f t="shared" si="0"/>
        <v>3103.1</v>
      </c>
      <c r="H18" s="200"/>
      <c r="I18" s="201"/>
    </row>
    <row r="19" spans="1:9" x14ac:dyDescent="0.25">
      <c r="A19" s="22" t="s">
        <v>322</v>
      </c>
      <c r="B19" s="69" t="s">
        <v>199</v>
      </c>
      <c r="C19" s="202" t="s">
        <v>339</v>
      </c>
      <c r="D19" s="102" t="s">
        <v>68</v>
      </c>
      <c r="E19" s="198">
        <v>5.3</v>
      </c>
      <c r="F19" s="187">
        <v>92.5</v>
      </c>
      <c r="G19" s="27">
        <f t="shared" si="0"/>
        <v>490.25</v>
      </c>
      <c r="H19" s="200"/>
      <c r="I19" s="201"/>
    </row>
    <row r="20" spans="1:9" x14ac:dyDescent="0.25">
      <c r="A20" s="22" t="s">
        <v>322</v>
      </c>
      <c r="B20" s="69" t="s">
        <v>201</v>
      </c>
      <c r="C20" s="202" t="s">
        <v>425</v>
      </c>
      <c r="D20" s="102" t="s">
        <v>68</v>
      </c>
      <c r="E20" s="198">
        <v>1.2</v>
      </c>
      <c r="F20" s="187">
        <v>286.49</v>
      </c>
      <c r="G20" s="27">
        <f t="shared" si="0"/>
        <v>343.79</v>
      </c>
      <c r="H20" s="200"/>
      <c r="I20" s="201"/>
    </row>
    <row r="21" spans="1:9" x14ac:dyDescent="0.25">
      <c r="A21" s="22" t="s">
        <v>322</v>
      </c>
      <c r="B21" s="69" t="s">
        <v>203</v>
      </c>
      <c r="C21" s="29" t="s">
        <v>342</v>
      </c>
      <c r="D21" s="102" t="s">
        <v>68</v>
      </c>
      <c r="E21" s="198">
        <v>42.2</v>
      </c>
      <c r="F21" s="187">
        <v>92.5</v>
      </c>
      <c r="G21" s="27">
        <f t="shared" si="0"/>
        <v>3903.5</v>
      </c>
      <c r="H21" s="200"/>
      <c r="I21" s="201"/>
    </row>
    <row r="22" spans="1:9" x14ac:dyDescent="0.25">
      <c r="A22" s="22" t="s">
        <v>322</v>
      </c>
      <c r="B22" s="69" t="s">
        <v>205</v>
      </c>
      <c r="C22" s="29" t="s">
        <v>426</v>
      </c>
      <c r="D22" s="102" t="s">
        <v>68</v>
      </c>
      <c r="E22" s="198">
        <v>7.1</v>
      </c>
      <c r="F22" s="187">
        <v>83.1</v>
      </c>
      <c r="G22" s="27">
        <f t="shared" si="0"/>
        <v>590.01</v>
      </c>
      <c r="H22" s="200"/>
      <c r="I22" s="201"/>
    </row>
    <row r="23" spans="1:9" x14ac:dyDescent="0.25">
      <c r="A23" s="22" t="s">
        <v>322</v>
      </c>
      <c r="B23" s="69" t="s">
        <v>206</v>
      </c>
      <c r="C23" s="29" t="s">
        <v>343</v>
      </c>
      <c r="D23" s="102" t="s">
        <v>127</v>
      </c>
      <c r="E23" s="198">
        <v>865</v>
      </c>
      <c r="F23" s="187">
        <v>2.87</v>
      </c>
      <c r="G23" s="27">
        <f t="shared" si="0"/>
        <v>2482.5500000000002</v>
      </c>
      <c r="H23" s="200"/>
      <c r="I23" s="201"/>
    </row>
    <row r="24" spans="1:9" x14ac:dyDescent="0.25">
      <c r="A24" s="22" t="s">
        <v>322</v>
      </c>
      <c r="B24" s="69" t="s">
        <v>207</v>
      </c>
      <c r="C24" s="29" t="s">
        <v>344</v>
      </c>
      <c r="D24" s="102" t="s">
        <v>332</v>
      </c>
      <c r="E24" s="198">
        <v>1196</v>
      </c>
      <c r="F24" s="187">
        <v>1.21</v>
      </c>
      <c r="G24" s="27">
        <f t="shared" si="0"/>
        <v>1447.16</v>
      </c>
      <c r="H24" s="200"/>
      <c r="I24" s="201"/>
    </row>
    <row r="25" spans="1:9" x14ac:dyDescent="0.25">
      <c r="A25" s="22" t="s">
        <v>322</v>
      </c>
      <c r="B25" s="69" t="s">
        <v>209</v>
      </c>
      <c r="C25" s="29" t="s">
        <v>346</v>
      </c>
      <c r="D25" s="102" t="s">
        <v>68</v>
      </c>
      <c r="E25" s="198">
        <v>40.1</v>
      </c>
      <c r="F25" s="187">
        <v>286.49</v>
      </c>
      <c r="G25" s="27">
        <f t="shared" si="0"/>
        <v>11488.25</v>
      </c>
      <c r="H25" s="84"/>
      <c r="I25" s="84"/>
    </row>
    <row r="26" spans="1:9" x14ac:dyDescent="0.25">
      <c r="A26" s="22" t="s">
        <v>322</v>
      </c>
      <c r="B26" s="69" t="s">
        <v>211</v>
      </c>
      <c r="C26" s="29" t="s">
        <v>347</v>
      </c>
      <c r="D26" s="102" t="s">
        <v>68</v>
      </c>
      <c r="E26" s="198">
        <v>2.4</v>
      </c>
      <c r="F26" s="187">
        <v>286.49</v>
      </c>
      <c r="G26" s="27">
        <f t="shared" si="0"/>
        <v>687.58</v>
      </c>
      <c r="H26" s="200"/>
      <c r="I26" s="201"/>
    </row>
    <row r="27" spans="1:9" x14ac:dyDescent="0.25">
      <c r="A27" s="22" t="s">
        <v>322</v>
      </c>
      <c r="B27" s="69" t="s">
        <v>213</v>
      </c>
      <c r="C27" s="29" t="s">
        <v>427</v>
      </c>
      <c r="D27" s="102" t="s">
        <v>68</v>
      </c>
      <c r="E27" s="198">
        <v>4.7</v>
      </c>
      <c r="F27" s="187">
        <v>286.49</v>
      </c>
      <c r="G27" s="27">
        <f t="shared" si="0"/>
        <v>1346.5</v>
      </c>
      <c r="H27" s="200"/>
      <c r="I27" s="201"/>
    </row>
    <row r="28" spans="1:9" x14ac:dyDescent="0.25">
      <c r="A28" s="22" t="s">
        <v>322</v>
      </c>
      <c r="B28" s="69" t="s">
        <v>215</v>
      </c>
      <c r="C28" s="29" t="s">
        <v>359</v>
      </c>
      <c r="D28" s="102" t="s">
        <v>68</v>
      </c>
      <c r="E28" s="223">
        <v>29</v>
      </c>
      <c r="F28" s="187">
        <v>351.89</v>
      </c>
      <c r="G28" s="27">
        <f t="shared" si="0"/>
        <v>10204.81</v>
      </c>
      <c r="H28" s="200"/>
      <c r="I28" s="201"/>
    </row>
    <row r="29" spans="1:9" x14ac:dyDescent="0.25">
      <c r="A29" s="22" t="s">
        <v>322</v>
      </c>
      <c r="B29" s="69" t="s">
        <v>348</v>
      </c>
      <c r="C29" s="29" t="s">
        <v>373</v>
      </c>
      <c r="D29" s="102" t="s">
        <v>68</v>
      </c>
      <c r="E29" s="198">
        <v>16.399999999999999</v>
      </c>
      <c r="F29" s="187">
        <v>87.8</v>
      </c>
      <c r="G29" s="27">
        <f t="shared" si="0"/>
        <v>1439.92</v>
      </c>
      <c r="H29" s="200"/>
      <c r="I29" s="201"/>
    </row>
    <row r="30" spans="1:9" ht="15.75" thickBot="1" x14ac:dyDescent="0.3">
      <c r="A30" s="22" t="s">
        <v>322</v>
      </c>
      <c r="B30" s="69" t="s">
        <v>350</v>
      </c>
      <c r="C30" s="29" t="s">
        <v>375</v>
      </c>
      <c r="D30" s="102" t="s">
        <v>127</v>
      </c>
      <c r="E30" s="198">
        <v>158</v>
      </c>
      <c r="F30" s="187">
        <v>157.99</v>
      </c>
      <c r="G30" s="27">
        <f t="shared" si="0"/>
        <v>24962.42</v>
      </c>
    </row>
    <row r="31" spans="1:9" ht="29.25" thickBot="1" x14ac:dyDescent="0.3">
      <c r="A31" s="174" t="s">
        <v>322</v>
      </c>
      <c r="B31" s="205" t="s">
        <v>352</v>
      </c>
      <c r="C31" s="206" t="s">
        <v>902</v>
      </c>
      <c r="D31" s="207" t="s">
        <v>127</v>
      </c>
      <c r="E31" s="224">
        <v>158</v>
      </c>
      <c r="F31" s="175">
        <v>31.13</v>
      </c>
      <c r="G31" s="209">
        <f t="shared" si="0"/>
        <v>4918.54</v>
      </c>
      <c r="H31" s="210" t="s">
        <v>77</v>
      </c>
      <c r="I31" s="211">
        <f>ROUND(SUM(G5:G31),2)</f>
        <v>348835.68</v>
      </c>
    </row>
    <row r="32" spans="1:9" ht="43.5" thickBot="1" x14ac:dyDescent="0.3">
      <c r="F32" s="81" t="s">
        <v>530</v>
      </c>
      <c r="G32" s="115">
        <f>SUM(G5:G31)</f>
        <v>348835.67999999993</v>
      </c>
    </row>
  </sheetData>
  <sheetProtection algorithmName="SHA-512" hashValue="AaDAaHqSn8T8A0QYLRkinGPyj8cRE4ieEe8rRdDUXrswED4spcJYWkOCpgt+JT8Uyfk3YslyL0+ctCVYaHkdyQ==" saltValue="GN2SQD3jMTpQTCRQ4PUWEA==" spinCount="100000" sheet="1" objects="1" scenarios="1"/>
  <mergeCells count="2">
    <mergeCell ref="A3:E3"/>
    <mergeCell ref="A1:G1"/>
  </mergeCells>
  <pageMargins left="0.7" right="0.7" top="0.75" bottom="0.75" header="0.3" footer="0.3"/>
  <pageSetup paperSize="9" scale="55"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178"/>
  <sheetViews>
    <sheetView topLeftCell="A167" zoomScaleNormal="100" workbookViewId="0">
      <selection activeCell="F5" sqref="F5:F175"/>
    </sheetView>
  </sheetViews>
  <sheetFormatPr defaultColWidth="9.140625" defaultRowHeight="15" x14ac:dyDescent="0.25"/>
  <cols>
    <col min="1" max="1" width="31.7109375" style="83" bestFit="1" customWidth="1"/>
    <col min="2" max="2" width="8.28515625" style="83" bestFit="1" customWidth="1"/>
    <col min="3" max="3" width="86.42578125" style="86" customWidth="1"/>
    <col min="4" max="4" width="9.140625" style="84"/>
    <col min="5" max="5" width="16.28515625" style="144" customWidth="1"/>
    <col min="6" max="6" width="21.5703125" style="85" customWidth="1"/>
    <col min="7" max="7" width="14.7109375" style="84" customWidth="1"/>
    <col min="8" max="8" width="21.5703125" style="4" customWidth="1"/>
    <col min="9" max="9" width="16.140625" style="5" customWidth="1"/>
    <col min="10" max="10" width="9.140625" style="5"/>
    <col min="11" max="11" width="11.42578125" style="5" bestFit="1" customWidth="1"/>
    <col min="12" max="14" width="9.140625" style="5"/>
    <col min="15" max="15" width="11.42578125" style="5" bestFit="1" customWidth="1"/>
    <col min="16" max="16384" width="9.140625" style="5"/>
  </cols>
  <sheetData>
    <row r="1" spans="1:9" ht="40.15" customHeight="1" x14ac:dyDescent="0.25">
      <c r="A1" s="324" t="s">
        <v>531</v>
      </c>
      <c r="B1" s="324"/>
      <c r="C1" s="324"/>
      <c r="D1" s="324"/>
      <c r="E1" s="324"/>
      <c r="F1" s="324"/>
      <c r="G1" s="324"/>
    </row>
    <row r="2" spans="1:9" ht="21.75" customHeight="1" thickBot="1" x14ac:dyDescent="0.3">
      <c r="A2" s="6"/>
      <c r="B2" s="6"/>
      <c r="C2" s="7"/>
      <c r="D2" s="6"/>
      <c r="E2" s="136"/>
      <c r="F2" s="6"/>
      <c r="G2" s="6"/>
    </row>
    <row r="3" spans="1:9" ht="21.75" customHeight="1" x14ac:dyDescent="0.25">
      <c r="A3" s="322" t="s">
        <v>532</v>
      </c>
      <c r="B3" s="323"/>
      <c r="C3" s="323"/>
      <c r="D3" s="323"/>
      <c r="E3" s="323"/>
      <c r="F3" s="8"/>
      <c r="G3" s="9"/>
    </row>
    <row r="4" spans="1:9" ht="43.5" thickBot="1" x14ac:dyDescent="0.3">
      <c r="A4" s="10" t="s">
        <v>51</v>
      </c>
      <c r="B4" s="11" t="s">
        <v>52</v>
      </c>
      <c r="C4" s="12" t="s">
        <v>53</v>
      </c>
      <c r="D4" s="13" t="s">
        <v>54</v>
      </c>
      <c r="E4" s="137" t="s">
        <v>55</v>
      </c>
      <c r="F4" s="14" t="s">
        <v>56</v>
      </c>
      <c r="G4" s="15" t="s">
        <v>57</v>
      </c>
      <c r="H4" s="193"/>
      <c r="I4" s="84"/>
    </row>
    <row r="5" spans="1:9" x14ac:dyDescent="0.25">
      <c r="A5" s="16" t="s">
        <v>58</v>
      </c>
      <c r="B5" s="17" t="s">
        <v>59</v>
      </c>
      <c r="C5" s="18" t="s">
        <v>60</v>
      </c>
      <c r="D5" s="19" t="s">
        <v>61</v>
      </c>
      <c r="E5" s="119">
        <v>0.442</v>
      </c>
      <c r="F5" s="20">
        <v>433</v>
      </c>
      <c r="G5" s="21">
        <f t="shared" ref="G5:G132" si="0">ROUND((E5*F5),2)</f>
        <v>191.39</v>
      </c>
      <c r="H5" s="193"/>
      <c r="I5" s="84"/>
    </row>
    <row r="6" spans="1:9" x14ac:dyDescent="0.25">
      <c r="A6" s="22" t="s">
        <v>58</v>
      </c>
      <c r="B6" s="23" t="s">
        <v>6</v>
      </c>
      <c r="C6" s="28" t="s">
        <v>182</v>
      </c>
      <c r="D6" s="25" t="s">
        <v>73</v>
      </c>
      <c r="E6" s="87">
        <v>47</v>
      </c>
      <c r="F6" s="26">
        <v>25</v>
      </c>
      <c r="G6" s="27">
        <f t="shared" si="0"/>
        <v>1175</v>
      </c>
      <c r="H6" s="193"/>
      <c r="I6" s="84"/>
    </row>
    <row r="7" spans="1:9" x14ac:dyDescent="0.25">
      <c r="A7" s="22" t="s">
        <v>58</v>
      </c>
      <c r="B7" s="23" t="s">
        <v>10</v>
      </c>
      <c r="C7" s="28" t="s">
        <v>379</v>
      </c>
      <c r="D7" s="25" t="s">
        <v>73</v>
      </c>
      <c r="E7" s="87">
        <v>2</v>
      </c>
      <c r="F7" s="26">
        <v>55</v>
      </c>
      <c r="G7" s="27">
        <f t="shared" si="0"/>
        <v>110</v>
      </c>
      <c r="H7" s="193"/>
      <c r="I7" s="84"/>
    </row>
    <row r="8" spans="1:9" x14ac:dyDescent="0.25">
      <c r="A8" s="22" t="s">
        <v>58</v>
      </c>
      <c r="B8" s="23" t="s">
        <v>14</v>
      </c>
      <c r="C8" s="28" t="s">
        <v>183</v>
      </c>
      <c r="D8" s="25" t="s">
        <v>73</v>
      </c>
      <c r="E8" s="87">
        <v>6</v>
      </c>
      <c r="F8" s="26">
        <v>104</v>
      </c>
      <c r="G8" s="27">
        <f t="shared" si="0"/>
        <v>624</v>
      </c>
      <c r="H8" s="193"/>
      <c r="I8" s="84"/>
    </row>
    <row r="9" spans="1:9" x14ac:dyDescent="0.25">
      <c r="A9" s="22" t="s">
        <v>58</v>
      </c>
      <c r="B9" s="23" t="s">
        <v>16</v>
      </c>
      <c r="C9" s="28" t="s">
        <v>184</v>
      </c>
      <c r="D9" s="25" t="s">
        <v>73</v>
      </c>
      <c r="E9" s="87">
        <v>55</v>
      </c>
      <c r="F9" s="26">
        <v>13</v>
      </c>
      <c r="G9" s="27">
        <f t="shared" si="0"/>
        <v>715</v>
      </c>
      <c r="H9" s="193"/>
      <c r="I9" s="84"/>
    </row>
    <row r="10" spans="1:9" x14ac:dyDescent="0.25">
      <c r="A10" s="22" t="s">
        <v>58</v>
      </c>
      <c r="B10" s="23" t="s">
        <v>20</v>
      </c>
      <c r="C10" s="28" t="s">
        <v>502</v>
      </c>
      <c r="D10" s="25" t="s">
        <v>73</v>
      </c>
      <c r="E10" s="87">
        <v>55</v>
      </c>
      <c r="F10" s="26">
        <v>18</v>
      </c>
      <c r="G10" s="27">
        <f t="shared" si="0"/>
        <v>990</v>
      </c>
      <c r="H10" s="193"/>
      <c r="I10" s="84"/>
    </row>
    <row r="11" spans="1:9" x14ac:dyDescent="0.25">
      <c r="A11" s="22" t="s">
        <v>58</v>
      </c>
      <c r="B11" s="23" t="s">
        <v>24</v>
      </c>
      <c r="C11" s="28" t="s">
        <v>186</v>
      </c>
      <c r="D11" s="25" t="s">
        <v>187</v>
      </c>
      <c r="E11" s="87">
        <v>0.09</v>
      </c>
      <c r="F11" s="26">
        <v>3100</v>
      </c>
      <c r="G11" s="27">
        <f t="shared" si="0"/>
        <v>279</v>
      </c>
      <c r="H11" s="199"/>
      <c r="I11" s="84"/>
    </row>
    <row r="12" spans="1:9" ht="30" x14ac:dyDescent="0.25">
      <c r="A12" s="22" t="s">
        <v>58</v>
      </c>
      <c r="B12" s="23" t="s">
        <v>28</v>
      </c>
      <c r="C12" s="28" t="s">
        <v>188</v>
      </c>
      <c r="D12" s="25" t="s">
        <v>63</v>
      </c>
      <c r="E12" s="87">
        <v>545</v>
      </c>
      <c r="F12" s="26">
        <v>0.71</v>
      </c>
      <c r="G12" s="27">
        <f t="shared" si="0"/>
        <v>386.95</v>
      </c>
      <c r="H12" s="84"/>
      <c r="I12" s="84"/>
    </row>
    <row r="13" spans="1:9" ht="60" x14ac:dyDescent="0.25">
      <c r="A13" s="22" t="s">
        <v>58</v>
      </c>
      <c r="B13" s="23" t="s">
        <v>32</v>
      </c>
      <c r="C13" s="24" t="s">
        <v>189</v>
      </c>
      <c r="D13" s="25" t="s">
        <v>149</v>
      </c>
      <c r="E13" s="87">
        <v>1</v>
      </c>
      <c r="F13" s="26">
        <v>650</v>
      </c>
      <c r="G13" s="27">
        <f t="shared" si="0"/>
        <v>650</v>
      </c>
      <c r="H13" s="200"/>
      <c r="I13" s="201"/>
    </row>
    <row r="14" spans="1:9" x14ac:dyDescent="0.25">
      <c r="A14" s="22" t="s">
        <v>58</v>
      </c>
      <c r="B14" s="23" t="s">
        <v>34</v>
      </c>
      <c r="C14" s="24" t="s">
        <v>381</v>
      </c>
      <c r="D14" s="25" t="s">
        <v>63</v>
      </c>
      <c r="E14" s="87">
        <v>3315</v>
      </c>
      <c r="F14" s="26">
        <v>4.25</v>
      </c>
      <c r="G14" s="27">
        <f t="shared" si="0"/>
        <v>14088.75</v>
      </c>
      <c r="H14" s="200"/>
      <c r="I14" s="201"/>
    </row>
    <row r="15" spans="1:9" ht="30" x14ac:dyDescent="0.25">
      <c r="A15" s="22" t="s">
        <v>58</v>
      </c>
      <c r="B15" s="23" t="s">
        <v>75</v>
      </c>
      <c r="C15" s="24" t="s">
        <v>191</v>
      </c>
      <c r="D15" s="25" t="s">
        <v>65</v>
      </c>
      <c r="E15" s="87">
        <v>1830</v>
      </c>
      <c r="F15" s="26">
        <v>18.41</v>
      </c>
      <c r="G15" s="27">
        <f t="shared" si="0"/>
        <v>33690.300000000003</v>
      </c>
      <c r="H15" s="200"/>
      <c r="I15" s="201"/>
    </row>
    <row r="16" spans="1:9" x14ac:dyDescent="0.25">
      <c r="A16" s="22" t="s">
        <v>58</v>
      </c>
      <c r="B16" s="23" t="s">
        <v>193</v>
      </c>
      <c r="C16" s="24" t="s">
        <v>533</v>
      </c>
      <c r="D16" s="25" t="s">
        <v>63</v>
      </c>
      <c r="E16" s="87">
        <v>4110</v>
      </c>
      <c r="F16" s="26">
        <v>1.06</v>
      </c>
      <c r="G16" s="27">
        <f t="shared" si="0"/>
        <v>4356.6000000000004</v>
      </c>
      <c r="H16" s="200"/>
      <c r="I16" s="201"/>
    </row>
    <row r="17" spans="1:9" ht="18" x14ac:dyDescent="0.25">
      <c r="A17" s="22" t="s">
        <v>58</v>
      </c>
      <c r="B17" s="23" t="s">
        <v>194</v>
      </c>
      <c r="C17" s="24" t="s">
        <v>67</v>
      </c>
      <c r="D17" s="25" t="s">
        <v>68</v>
      </c>
      <c r="E17" s="87">
        <v>341</v>
      </c>
      <c r="F17" s="26">
        <v>-9.58</v>
      </c>
      <c r="G17" s="27">
        <f t="shared" si="0"/>
        <v>-3266.78</v>
      </c>
      <c r="H17" s="200"/>
      <c r="I17" s="201"/>
    </row>
    <row r="18" spans="1:9" ht="30" x14ac:dyDescent="0.25">
      <c r="A18" s="22" t="s">
        <v>58</v>
      </c>
      <c r="B18" s="23" t="s">
        <v>195</v>
      </c>
      <c r="C18" s="24" t="s">
        <v>433</v>
      </c>
      <c r="D18" s="25" t="s">
        <v>68</v>
      </c>
      <c r="E18" s="87">
        <v>341</v>
      </c>
      <c r="F18" s="26">
        <v>15.44</v>
      </c>
      <c r="G18" s="27">
        <f t="shared" si="0"/>
        <v>5265.04</v>
      </c>
      <c r="H18" s="200"/>
      <c r="I18" s="201"/>
    </row>
    <row r="19" spans="1:9" x14ac:dyDescent="0.25">
      <c r="A19" s="22" t="s">
        <v>58</v>
      </c>
      <c r="B19" s="23" t="s">
        <v>197</v>
      </c>
      <c r="C19" s="24" t="s">
        <v>534</v>
      </c>
      <c r="D19" s="25" t="s">
        <v>63</v>
      </c>
      <c r="E19" s="87">
        <v>46</v>
      </c>
      <c r="F19" s="26">
        <v>15.33</v>
      </c>
      <c r="G19" s="27">
        <f t="shared" si="0"/>
        <v>705.18</v>
      </c>
      <c r="H19" s="200"/>
      <c r="I19" s="201"/>
    </row>
    <row r="20" spans="1:9" x14ac:dyDescent="0.25">
      <c r="A20" s="22" t="s">
        <v>58</v>
      </c>
      <c r="B20" s="23" t="s">
        <v>199</v>
      </c>
      <c r="C20" s="24" t="s">
        <v>535</v>
      </c>
      <c r="D20" s="25" t="s">
        <v>68</v>
      </c>
      <c r="E20" s="87">
        <v>7</v>
      </c>
      <c r="F20" s="26">
        <v>-40.5</v>
      </c>
      <c r="G20" s="27">
        <f t="shared" si="0"/>
        <v>-283.5</v>
      </c>
      <c r="H20" s="200"/>
      <c r="I20" s="201"/>
    </row>
    <row r="21" spans="1:9" ht="30" x14ac:dyDescent="0.25">
      <c r="A21" s="22" t="s">
        <v>58</v>
      </c>
      <c r="B21" s="23" t="s">
        <v>201</v>
      </c>
      <c r="C21" s="24" t="s">
        <v>536</v>
      </c>
      <c r="D21" s="25" t="s">
        <v>63</v>
      </c>
      <c r="E21" s="87">
        <v>4375</v>
      </c>
      <c r="F21" s="26">
        <v>0.81</v>
      </c>
      <c r="G21" s="27">
        <f t="shared" si="0"/>
        <v>3543.75</v>
      </c>
      <c r="H21" s="200"/>
      <c r="I21" s="201"/>
    </row>
    <row r="22" spans="1:9" ht="30" x14ac:dyDescent="0.25">
      <c r="A22" s="22" t="s">
        <v>58</v>
      </c>
      <c r="B22" s="23" t="s">
        <v>203</v>
      </c>
      <c r="C22" s="24" t="s">
        <v>537</v>
      </c>
      <c r="D22" s="25" t="s">
        <v>63</v>
      </c>
      <c r="E22" s="87">
        <v>760</v>
      </c>
      <c r="F22" s="26">
        <v>2.14</v>
      </c>
      <c r="G22" s="27">
        <f t="shared" si="0"/>
        <v>1626.4</v>
      </c>
      <c r="H22" s="200"/>
      <c r="I22" s="201"/>
    </row>
    <row r="23" spans="1:9" x14ac:dyDescent="0.25">
      <c r="A23" s="22" t="s">
        <v>58</v>
      </c>
      <c r="B23" s="23" t="s">
        <v>205</v>
      </c>
      <c r="C23" s="28" t="s">
        <v>385</v>
      </c>
      <c r="D23" s="291" t="s">
        <v>127</v>
      </c>
      <c r="E23" s="87">
        <v>106</v>
      </c>
      <c r="F23" s="26">
        <v>3.23</v>
      </c>
      <c r="G23" s="27">
        <f t="shared" si="0"/>
        <v>342.38</v>
      </c>
      <c r="H23" s="200"/>
      <c r="I23" s="201"/>
    </row>
    <row r="24" spans="1:9" x14ac:dyDescent="0.25">
      <c r="A24" s="22" t="s">
        <v>58</v>
      </c>
      <c r="B24" s="23" t="s">
        <v>206</v>
      </c>
      <c r="C24" s="28" t="s">
        <v>72</v>
      </c>
      <c r="D24" s="25" t="s">
        <v>73</v>
      </c>
      <c r="E24" s="87">
        <v>17</v>
      </c>
      <c r="F24" s="26">
        <v>16.62</v>
      </c>
      <c r="G24" s="27">
        <f t="shared" si="0"/>
        <v>282.54000000000002</v>
      </c>
      <c r="H24" s="200"/>
      <c r="I24" s="201"/>
    </row>
    <row r="25" spans="1:9" x14ac:dyDescent="0.25">
      <c r="A25" s="22" t="s">
        <v>58</v>
      </c>
      <c r="B25" s="23" t="s">
        <v>207</v>
      </c>
      <c r="C25" s="28" t="s">
        <v>74</v>
      </c>
      <c r="D25" s="25" t="s">
        <v>73</v>
      </c>
      <c r="E25" s="87">
        <v>24</v>
      </c>
      <c r="F25" s="26">
        <v>9</v>
      </c>
      <c r="G25" s="27">
        <f t="shared" si="0"/>
        <v>216</v>
      </c>
      <c r="H25" s="200"/>
      <c r="I25" s="201"/>
    </row>
    <row r="26" spans="1:9" x14ac:dyDescent="0.25">
      <c r="A26" s="22" t="s">
        <v>58</v>
      </c>
      <c r="B26" s="23" t="s">
        <v>209</v>
      </c>
      <c r="C26" s="28" t="s">
        <v>208</v>
      </c>
      <c r="D26" s="25" t="s">
        <v>73</v>
      </c>
      <c r="E26" s="87">
        <v>7</v>
      </c>
      <c r="F26" s="26">
        <v>58.67</v>
      </c>
      <c r="G26" s="27">
        <f t="shared" si="0"/>
        <v>410.69</v>
      </c>
      <c r="H26" s="84"/>
      <c r="I26" s="84"/>
    </row>
    <row r="27" spans="1:9" x14ac:dyDescent="0.25">
      <c r="A27" s="22" t="s">
        <v>58</v>
      </c>
      <c r="B27" s="23" t="s">
        <v>211</v>
      </c>
      <c r="C27" s="28" t="s">
        <v>437</v>
      </c>
      <c r="D27" s="25" t="s">
        <v>73</v>
      </c>
      <c r="E27" s="87">
        <v>12</v>
      </c>
      <c r="F27" s="26">
        <v>11.53</v>
      </c>
      <c r="G27" s="27">
        <f t="shared" si="0"/>
        <v>138.36000000000001</v>
      </c>
      <c r="H27" s="200"/>
      <c r="I27" s="201"/>
    </row>
    <row r="28" spans="1:9" x14ac:dyDescent="0.25">
      <c r="A28" s="22" t="s">
        <v>58</v>
      </c>
      <c r="B28" s="23" t="s">
        <v>213</v>
      </c>
      <c r="C28" s="28" t="s">
        <v>386</v>
      </c>
      <c r="D28" s="25" t="s">
        <v>73</v>
      </c>
      <c r="E28" s="87">
        <v>2</v>
      </c>
      <c r="F28" s="26">
        <v>87.86</v>
      </c>
      <c r="G28" s="27">
        <f t="shared" si="0"/>
        <v>175.72</v>
      </c>
      <c r="H28" s="200"/>
      <c r="I28" s="201"/>
    </row>
    <row r="29" spans="1:9" x14ac:dyDescent="0.25">
      <c r="A29" s="22" t="s">
        <v>58</v>
      </c>
      <c r="B29" s="23" t="s">
        <v>215</v>
      </c>
      <c r="C29" s="28" t="s">
        <v>387</v>
      </c>
      <c r="D29" s="25" t="s">
        <v>73</v>
      </c>
      <c r="E29" s="87">
        <v>2</v>
      </c>
      <c r="F29" s="26">
        <v>43.93</v>
      </c>
      <c r="G29" s="27">
        <f t="shared" si="0"/>
        <v>87.86</v>
      </c>
      <c r="H29" s="200"/>
      <c r="I29" s="201"/>
    </row>
    <row r="30" spans="1:9" x14ac:dyDescent="0.25">
      <c r="A30" s="22" t="s">
        <v>58</v>
      </c>
      <c r="B30" s="23" t="s">
        <v>348</v>
      </c>
      <c r="C30" s="28" t="s">
        <v>212</v>
      </c>
      <c r="D30" s="25" t="s">
        <v>127</v>
      </c>
      <c r="E30" s="87">
        <v>516</v>
      </c>
      <c r="F30" s="26">
        <v>8.8000000000000007</v>
      </c>
      <c r="G30" s="27">
        <f t="shared" si="0"/>
        <v>4540.8</v>
      </c>
      <c r="H30" s="200"/>
      <c r="I30" s="201"/>
    </row>
    <row r="31" spans="1:9" x14ac:dyDescent="0.25">
      <c r="A31" s="22" t="s">
        <v>58</v>
      </c>
      <c r="B31" s="23" t="s">
        <v>350</v>
      </c>
      <c r="C31" s="29" t="s">
        <v>76</v>
      </c>
      <c r="D31" s="25" t="s">
        <v>73</v>
      </c>
      <c r="E31" s="87">
        <v>73</v>
      </c>
      <c r="F31" s="30">
        <v>3.05</v>
      </c>
      <c r="G31" s="27">
        <f t="shared" si="0"/>
        <v>222.65</v>
      </c>
      <c r="H31" s="200"/>
      <c r="I31" s="201"/>
    </row>
    <row r="32" spans="1:9" ht="30.75" thickBot="1" x14ac:dyDescent="0.3">
      <c r="A32" s="22" t="s">
        <v>58</v>
      </c>
      <c r="B32" s="23" t="s">
        <v>352</v>
      </c>
      <c r="C32" s="28" t="s">
        <v>538</v>
      </c>
      <c r="D32" s="25" t="s">
        <v>65</v>
      </c>
      <c r="E32" s="87">
        <v>10</v>
      </c>
      <c r="F32" s="30">
        <v>164.43</v>
      </c>
      <c r="G32" s="117">
        <f t="shared" si="0"/>
        <v>1644.3</v>
      </c>
      <c r="H32" s="200"/>
      <c r="I32" s="201"/>
    </row>
    <row r="33" spans="1:9" ht="29.25" thickBot="1" x14ac:dyDescent="0.3">
      <c r="A33" s="22" t="s">
        <v>58</v>
      </c>
      <c r="B33" s="23" t="s">
        <v>354</v>
      </c>
      <c r="C33" s="88" t="s">
        <v>539</v>
      </c>
      <c r="D33" s="39" t="s">
        <v>65</v>
      </c>
      <c r="E33" s="139">
        <v>3</v>
      </c>
      <c r="F33" s="30">
        <v>79.540000000000006</v>
      </c>
      <c r="G33" s="27">
        <f t="shared" si="0"/>
        <v>238.62</v>
      </c>
      <c r="H33" s="210" t="s">
        <v>77</v>
      </c>
      <c r="I33" s="211">
        <f>ROUND(SUM(G5:G33),2)</f>
        <v>73147</v>
      </c>
    </row>
    <row r="34" spans="1:9" s="34" customFormat="1" ht="18" x14ac:dyDescent="0.25">
      <c r="A34" s="16" t="s">
        <v>78</v>
      </c>
      <c r="B34" s="17" t="s">
        <v>35</v>
      </c>
      <c r="C34" s="31" t="s">
        <v>216</v>
      </c>
      <c r="D34" s="32" t="s">
        <v>80</v>
      </c>
      <c r="E34" s="138">
        <v>752</v>
      </c>
      <c r="F34" s="33">
        <v>4.49</v>
      </c>
      <c r="G34" s="21">
        <f t="shared" si="0"/>
        <v>3376.48</v>
      </c>
      <c r="H34" s="238"/>
      <c r="I34" s="83"/>
    </row>
    <row r="35" spans="1:9" s="34" customFormat="1" ht="18" x14ac:dyDescent="0.25">
      <c r="A35" s="22" t="s">
        <v>78</v>
      </c>
      <c r="B35" s="23" t="s">
        <v>81</v>
      </c>
      <c r="C35" s="35" t="s">
        <v>82</v>
      </c>
      <c r="D35" s="36" t="s">
        <v>80</v>
      </c>
      <c r="E35" s="87">
        <v>621</v>
      </c>
      <c r="F35" s="37">
        <v>6.33</v>
      </c>
      <c r="G35" s="27">
        <f t="shared" si="0"/>
        <v>3930.93</v>
      </c>
      <c r="H35" s="238"/>
      <c r="I35" s="83"/>
    </row>
    <row r="36" spans="1:9" s="34" customFormat="1" ht="18" x14ac:dyDescent="0.25">
      <c r="A36" s="22" t="s">
        <v>78</v>
      </c>
      <c r="B36" s="23" t="s">
        <v>83</v>
      </c>
      <c r="C36" s="35" t="s">
        <v>84</v>
      </c>
      <c r="D36" s="36" t="s">
        <v>80</v>
      </c>
      <c r="E36" s="87">
        <v>131</v>
      </c>
      <c r="F36" s="37">
        <v>2.5</v>
      </c>
      <c r="G36" s="27">
        <f t="shared" si="0"/>
        <v>327.5</v>
      </c>
      <c r="H36" s="238"/>
      <c r="I36" s="83"/>
    </row>
    <row r="37" spans="1:9" s="34" customFormat="1" ht="18" x14ac:dyDescent="0.25">
      <c r="A37" s="22" t="s">
        <v>78</v>
      </c>
      <c r="B37" s="23" t="s">
        <v>85</v>
      </c>
      <c r="C37" s="35" t="s">
        <v>86</v>
      </c>
      <c r="D37" s="36" t="s">
        <v>80</v>
      </c>
      <c r="E37" s="87">
        <v>1000</v>
      </c>
      <c r="F37" s="37">
        <v>3.81</v>
      </c>
      <c r="G37" s="27">
        <f t="shared" si="0"/>
        <v>3810</v>
      </c>
      <c r="H37" s="238"/>
      <c r="I37" s="83"/>
    </row>
    <row r="38" spans="1:9" s="34" customFormat="1" ht="30" x14ac:dyDescent="0.25">
      <c r="A38" s="22" t="s">
        <v>78</v>
      </c>
      <c r="B38" s="23" t="s">
        <v>87</v>
      </c>
      <c r="C38" s="120" t="s">
        <v>392</v>
      </c>
      <c r="D38" s="36" t="s">
        <v>80</v>
      </c>
      <c r="E38" s="87">
        <v>23</v>
      </c>
      <c r="F38" s="37">
        <v>5.42</v>
      </c>
      <c r="G38" s="27">
        <f t="shared" si="0"/>
        <v>124.66</v>
      </c>
      <c r="H38" s="238"/>
      <c r="I38" s="83"/>
    </row>
    <row r="39" spans="1:9" s="34" customFormat="1" ht="18" x14ac:dyDescent="0.25">
      <c r="A39" s="22" t="s">
        <v>78</v>
      </c>
      <c r="B39" s="23" t="s">
        <v>89</v>
      </c>
      <c r="C39" s="35" t="s">
        <v>393</v>
      </c>
      <c r="D39" s="36" t="s">
        <v>80</v>
      </c>
      <c r="E39" s="87">
        <v>20216</v>
      </c>
      <c r="F39" s="37">
        <v>5.42</v>
      </c>
      <c r="G39" s="27">
        <f t="shared" si="0"/>
        <v>109570.72</v>
      </c>
      <c r="H39" s="238"/>
      <c r="I39" s="83"/>
    </row>
    <row r="40" spans="1:9" s="34" customFormat="1" ht="18" x14ac:dyDescent="0.25">
      <c r="A40" s="22" t="s">
        <v>78</v>
      </c>
      <c r="B40" s="23" t="s">
        <v>91</v>
      </c>
      <c r="C40" s="120" t="s">
        <v>218</v>
      </c>
      <c r="D40" s="36" t="s">
        <v>80</v>
      </c>
      <c r="E40" s="87">
        <v>28</v>
      </c>
      <c r="F40" s="37">
        <v>10.33</v>
      </c>
      <c r="G40" s="27">
        <f t="shared" si="0"/>
        <v>289.24</v>
      </c>
      <c r="H40" s="238"/>
      <c r="I40" s="83"/>
    </row>
    <row r="41" spans="1:9" s="34" customFormat="1" x14ac:dyDescent="0.25">
      <c r="A41" s="22" t="s">
        <v>78</v>
      </c>
      <c r="B41" s="23" t="s">
        <v>93</v>
      </c>
      <c r="C41" s="35" t="s">
        <v>90</v>
      </c>
      <c r="D41" s="25" t="s">
        <v>63</v>
      </c>
      <c r="E41" s="87">
        <v>10498</v>
      </c>
      <c r="F41" s="37">
        <v>0.54</v>
      </c>
      <c r="G41" s="27">
        <f t="shared" si="0"/>
        <v>5668.92</v>
      </c>
      <c r="H41" s="199"/>
      <c r="I41" s="83"/>
    </row>
    <row r="42" spans="1:9" s="34" customFormat="1" ht="18" customHeight="1" x14ac:dyDescent="0.25">
      <c r="A42" s="38" t="s">
        <v>78</v>
      </c>
      <c r="B42" s="23" t="s">
        <v>95</v>
      </c>
      <c r="C42" s="35" t="s">
        <v>92</v>
      </c>
      <c r="D42" s="39" t="s">
        <v>63</v>
      </c>
      <c r="E42" s="139">
        <v>553</v>
      </c>
      <c r="F42" s="40">
        <v>0.56999999999999995</v>
      </c>
      <c r="G42" s="41">
        <f t="shared" si="0"/>
        <v>315.20999999999998</v>
      </c>
      <c r="H42" s="83"/>
      <c r="I42" s="83"/>
    </row>
    <row r="43" spans="1:9" s="34" customFormat="1" x14ac:dyDescent="0.25">
      <c r="A43" s="22" t="s">
        <v>78</v>
      </c>
      <c r="B43" s="23" t="s">
        <v>97</v>
      </c>
      <c r="C43" s="35" t="s">
        <v>94</v>
      </c>
      <c r="D43" s="25" t="s">
        <v>63</v>
      </c>
      <c r="E43" s="87">
        <v>7240</v>
      </c>
      <c r="F43" s="37">
        <v>0.15</v>
      </c>
      <c r="G43" s="27">
        <f t="shared" si="0"/>
        <v>1086</v>
      </c>
      <c r="H43" s="200"/>
      <c r="I43" s="201"/>
    </row>
    <row r="44" spans="1:9" s="34" customFormat="1" x14ac:dyDescent="0.25">
      <c r="A44" s="22" t="s">
        <v>78</v>
      </c>
      <c r="B44" s="23" t="s">
        <v>99</v>
      </c>
      <c r="C44" s="35" t="s">
        <v>96</v>
      </c>
      <c r="D44" s="25" t="s">
        <v>63</v>
      </c>
      <c r="E44" s="87">
        <v>716</v>
      </c>
      <c r="F44" s="37">
        <v>0.2</v>
      </c>
      <c r="G44" s="27">
        <f t="shared" si="0"/>
        <v>143.19999999999999</v>
      </c>
      <c r="H44" s="200"/>
      <c r="I44" s="201"/>
    </row>
    <row r="45" spans="1:9" s="34" customFormat="1" x14ac:dyDescent="0.25">
      <c r="A45" s="22" t="s">
        <v>78</v>
      </c>
      <c r="B45" s="23" t="s">
        <v>101</v>
      </c>
      <c r="C45" s="35" t="s">
        <v>98</v>
      </c>
      <c r="D45" s="25" t="s">
        <v>63</v>
      </c>
      <c r="E45" s="87">
        <v>10343</v>
      </c>
      <c r="F45" s="37">
        <v>1.02</v>
      </c>
      <c r="G45" s="27">
        <f t="shared" si="0"/>
        <v>10549.86</v>
      </c>
      <c r="H45" s="200"/>
      <c r="I45" s="201"/>
    </row>
    <row r="46" spans="1:9" s="34" customFormat="1" x14ac:dyDescent="0.25">
      <c r="A46" s="22" t="s">
        <v>78</v>
      </c>
      <c r="B46" s="23" t="s">
        <v>219</v>
      </c>
      <c r="C46" s="42" t="s">
        <v>100</v>
      </c>
      <c r="D46" s="25" t="s">
        <v>63</v>
      </c>
      <c r="E46" s="87">
        <v>334</v>
      </c>
      <c r="F46" s="37">
        <v>5.98</v>
      </c>
      <c r="G46" s="27">
        <f t="shared" si="0"/>
        <v>1997.32</v>
      </c>
      <c r="H46" s="200"/>
      <c r="I46" s="201"/>
    </row>
    <row r="47" spans="1:9" s="34" customFormat="1" x14ac:dyDescent="0.25">
      <c r="A47" s="22" t="s">
        <v>78</v>
      </c>
      <c r="B47" s="23" t="s">
        <v>220</v>
      </c>
      <c r="C47" s="42" t="s">
        <v>221</v>
      </c>
      <c r="D47" s="25" t="s">
        <v>63</v>
      </c>
      <c r="E47" s="87">
        <v>63</v>
      </c>
      <c r="F47" s="37">
        <v>7.25</v>
      </c>
      <c r="G47" s="27">
        <f t="shared" si="0"/>
        <v>456.75</v>
      </c>
      <c r="H47" s="200"/>
      <c r="I47" s="201"/>
    </row>
    <row r="48" spans="1:9" s="34" customFormat="1" x14ac:dyDescent="0.25">
      <c r="A48" s="22" t="s">
        <v>78</v>
      </c>
      <c r="B48" s="23" t="s">
        <v>222</v>
      </c>
      <c r="C48" s="42" t="s">
        <v>223</v>
      </c>
      <c r="D48" s="288" t="s">
        <v>127</v>
      </c>
      <c r="E48" s="87">
        <v>77</v>
      </c>
      <c r="F48" s="37">
        <v>64.47</v>
      </c>
      <c r="G48" s="27">
        <f t="shared" si="0"/>
        <v>4964.1899999999996</v>
      </c>
      <c r="H48" s="200"/>
      <c r="I48" s="201"/>
    </row>
    <row r="49" spans="1:9" s="34" customFormat="1" x14ac:dyDescent="0.25">
      <c r="A49" s="22" t="s">
        <v>78</v>
      </c>
      <c r="B49" s="23" t="s">
        <v>224</v>
      </c>
      <c r="C49" s="42" t="s">
        <v>225</v>
      </c>
      <c r="D49" s="25" t="s">
        <v>63</v>
      </c>
      <c r="E49" s="87">
        <v>19</v>
      </c>
      <c r="F49" s="37">
        <v>138.87</v>
      </c>
      <c r="G49" s="27">
        <f t="shared" si="0"/>
        <v>2638.53</v>
      </c>
      <c r="H49" s="200"/>
      <c r="I49" s="201"/>
    </row>
    <row r="50" spans="1:9" s="91" customFormat="1" x14ac:dyDescent="0.25">
      <c r="A50" s="22" t="s">
        <v>78</v>
      </c>
      <c r="B50" s="23" t="s">
        <v>226</v>
      </c>
      <c r="C50" s="89" t="s">
        <v>227</v>
      </c>
      <c r="D50" s="25" t="s">
        <v>63</v>
      </c>
      <c r="E50" s="87">
        <v>12</v>
      </c>
      <c r="F50" s="90">
        <v>83.8</v>
      </c>
      <c r="G50" s="27">
        <f t="shared" si="0"/>
        <v>1005.6</v>
      </c>
      <c r="H50" s="289"/>
      <c r="I50" s="290"/>
    </row>
    <row r="51" spans="1:9" s="91" customFormat="1" ht="15.75" customHeight="1" x14ac:dyDescent="0.25">
      <c r="A51" s="22" t="s">
        <v>78</v>
      </c>
      <c r="B51" s="23" t="s">
        <v>228</v>
      </c>
      <c r="C51" s="92" t="s">
        <v>229</v>
      </c>
      <c r="D51" s="36" t="s">
        <v>80</v>
      </c>
      <c r="E51" s="87">
        <v>19</v>
      </c>
      <c r="F51" s="90">
        <v>268.2</v>
      </c>
      <c r="G51" s="27">
        <f t="shared" si="0"/>
        <v>5095.8</v>
      </c>
      <c r="H51" s="289"/>
      <c r="I51" s="290"/>
    </row>
    <row r="52" spans="1:9" s="34" customFormat="1" x14ac:dyDescent="0.25">
      <c r="A52" s="22" t="s">
        <v>78</v>
      </c>
      <c r="B52" s="23" t="s">
        <v>230</v>
      </c>
      <c r="C52" s="93" t="s">
        <v>102</v>
      </c>
      <c r="D52" s="25" t="s">
        <v>63</v>
      </c>
      <c r="E52" s="87">
        <v>6275</v>
      </c>
      <c r="F52" s="37">
        <v>4.13</v>
      </c>
      <c r="G52" s="27">
        <f t="shared" si="0"/>
        <v>25915.75</v>
      </c>
      <c r="H52" s="200"/>
      <c r="I52" s="201"/>
    </row>
    <row r="53" spans="1:9" s="34" customFormat="1" ht="15" customHeight="1" x14ac:dyDescent="0.25">
      <c r="A53" s="22" t="s">
        <v>78</v>
      </c>
      <c r="B53" s="23" t="s">
        <v>231</v>
      </c>
      <c r="C53" s="94" t="s">
        <v>232</v>
      </c>
      <c r="D53" s="25" t="s">
        <v>63</v>
      </c>
      <c r="E53" s="87">
        <v>3520</v>
      </c>
      <c r="F53" s="37">
        <v>0.97</v>
      </c>
      <c r="G53" s="27">
        <f t="shared" si="0"/>
        <v>3414.4</v>
      </c>
      <c r="H53" s="200"/>
      <c r="I53" s="201"/>
    </row>
    <row r="54" spans="1:9" s="34" customFormat="1" ht="30" x14ac:dyDescent="0.25">
      <c r="A54" s="22" t="s">
        <v>78</v>
      </c>
      <c r="B54" s="23" t="s">
        <v>233</v>
      </c>
      <c r="C54" s="94" t="s">
        <v>882</v>
      </c>
      <c r="D54" s="25" t="s">
        <v>63</v>
      </c>
      <c r="E54" s="87">
        <v>9867</v>
      </c>
      <c r="F54" s="37">
        <v>4.37</v>
      </c>
      <c r="G54" s="27">
        <f t="shared" si="0"/>
        <v>43118.79</v>
      </c>
      <c r="H54" s="200"/>
      <c r="I54" s="201"/>
    </row>
    <row r="55" spans="1:9" s="34" customFormat="1" ht="18.75" thickBot="1" x14ac:dyDescent="0.3">
      <c r="A55" s="22" t="s">
        <v>78</v>
      </c>
      <c r="B55" s="23" t="s">
        <v>234</v>
      </c>
      <c r="C55" s="35" t="s">
        <v>88</v>
      </c>
      <c r="D55" s="36" t="s">
        <v>80</v>
      </c>
      <c r="E55" s="87">
        <v>1755</v>
      </c>
      <c r="F55" s="37">
        <v>5.42</v>
      </c>
      <c r="G55" s="27">
        <f t="shared" si="0"/>
        <v>9512.1</v>
      </c>
      <c r="H55" s="200"/>
      <c r="I55" s="201"/>
    </row>
    <row r="56" spans="1:9" s="34" customFormat="1" ht="30" customHeight="1" thickBot="1" x14ac:dyDescent="0.3">
      <c r="A56" s="38" t="s">
        <v>78</v>
      </c>
      <c r="B56" s="43" t="s">
        <v>235</v>
      </c>
      <c r="C56" s="95" t="s">
        <v>236</v>
      </c>
      <c r="D56" s="96" t="s">
        <v>80</v>
      </c>
      <c r="E56" s="139">
        <v>1755</v>
      </c>
      <c r="F56" s="40">
        <v>22.11</v>
      </c>
      <c r="G56" s="41">
        <f t="shared" si="0"/>
        <v>38803.050000000003</v>
      </c>
      <c r="H56" s="239" t="s">
        <v>103</v>
      </c>
      <c r="I56" s="211">
        <f>ROUND(SUM(G34:G56),2)</f>
        <v>276115</v>
      </c>
    </row>
    <row r="57" spans="1:9" s="34" customFormat="1" x14ac:dyDescent="0.25">
      <c r="A57" s="16" t="s">
        <v>540</v>
      </c>
      <c r="B57" s="17" t="s">
        <v>37</v>
      </c>
      <c r="C57" s="300" t="s">
        <v>541</v>
      </c>
      <c r="D57" s="64" t="s">
        <v>73</v>
      </c>
      <c r="E57" s="138">
        <v>1</v>
      </c>
      <c r="F57" s="45">
        <v>271.47000000000003</v>
      </c>
      <c r="G57" s="21">
        <f t="shared" si="0"/>
        <v>271.47000000000003</v>
      </c>
      <c r="H57" s="238"/>
      <c r="I57" s="83"/>
    </row>
    <row r="58" spans="1:9" s="34" customFormat="1" x14ac:dyDescent="0.25">
      <c r="A58" s="22" t="s">
        <v>540</v>
      </c>
      <c r="B58" s="23" t="s">
        <v>39</v>
      </c>
      <c r="C58" s="301" t="s">
        <v>904</v>
      </c>
      <c r="D58" s="25" t="s">
        <v>127</v>
      </c>
      <c r="E58" s="87">
        <v>24</v>
      </c>
      <c r="F58" s="61">
        <v>8.36</v>
      </c>
      <c r="G58" s="27">
        <f t="shared" si="0"/>
        <v>200.64</v>
      </c>
      <c r="H58" s="238"/>
      <c r="I58" s="83"/>
    </row>
    <row r="59" spans="1:9" s="34" customFormat="1" x14ac:dyDescent="0.25">
      <c r="A59" s="22" t="s">
        <v>540</v>
      </c>
      <c r="B59" s="23" t="s">
        <v>108</v>
      </c>
      <c r="C59" s="100" t="s">
        <v>542</v>
      </c>
      <c r="D59" s="25" t="s">
        <v>63</v>
      </c>
      <c r="E59" s="87">
        <v>48</v>
      </c>
      <c r="F59" s="61">
        <v>0.97</v>
      </c>
      <c r="G59" s="27">
        <f t="shared" si="0"/>
        <v>46.56</v>
      </c>
      <c r="H59" s="238"/>
      <c r="I59" s="83"/>
    </row>
    <row r="60" spans="1:9" s="34" customFormat="1" ht="18" x14ac:dyDescent="0.25">
      <c r="A60" s="22" t="s">
        <v>540</v>
      </c>
      <c r="B60" s="23" t="s">
        <v>110</v>
      </c>
      <c r="C60" s="100" t="s">
        <v>543</v>
      </c>
      <c r="D60" s="36" t="s">
        <v>80</v>
      </c>
      <c r="E60" s="87">
        <v>1</v>
      </c>
      <c r="F60" s="61">
        <v>72.959999999999994</v>
      </c>
      <c r="G60" s="27">
        <f t="shared" si="0"/>
        <v>72.959999999999994</v>
      </c>
      <c r="H60" s="238"/>
      <c r="I60" s="83"/>
    </row>
    <row r="61" spans="1:9" s="34" customFormat="1" ht="19.5" customHeight="1" thickBot="1" x14ac:dyDescent="0.3">
      <c r="A61" s="22" t="s">
        <v>540</v>
      </c>
      <c r="B61" s="23" t="s">
        <v>111</v>
      </c>
      <c r="C61" s="100" t="s">
        <v>544</v>
      </c>
      <c r="D61" s="36" t="s">
        <v>80</v>
      </c>
      <c r="E61" s="87">
        <v>5</v>
      </c>
      <c r="F61" s="61">
        <v>72.959999999999994</v>
      </c>
      <c r="G61" s="27">
        <f t="shared" si="0"/>
        <v>364.8</v>
      </c>
      <c r="H61" s="199"/>
      <c r="I61" s="83"/>
    </row>
    <row r="62" spans="1:9" s="34" customFormat="1" ht="29.25" thickBot="1" x14ac:dyDescent="0.3">
      <c r="A62" s="57" t="s">
        <v>540</v>
      </c>
      <c r="B62" s="62" t="s">
        <v>113</v>
      </c>
      <c r="C62" s="49" t="s">
        <v>545</v>
      </c>
      <c r="D62" s="53" t="s">
        <v>80</v>
      </c>
      <c r="E62" s="141">
        <v>7</v>
      </c>
      <c r="F62" s="59">
        <v>38.5</v>
      </c>
      <c r="G62" s="55">
        <f t="shared" si="0"/>
        <v>269.5</v>
      </c>
      <c r="H62" s="239" t="s">
        <v>124</v>
      </c>
      <c r="I62" s="211">
        <f>ROUND(SUM(G57:G62),2)</f>
        <v>1225.93</v>
      </c>
    </row>
    <row r="63" spans="1:9" s="34" customFormat="1" x14ac:dyDescent="0.25">
      <c r="A63" s="22" t="s">
        <v>546</v>
      </c>
      <c r="B63" s="69" t="s">
        <v>41</v>
      </c>
      <c r="C63" s="100" t="s">
        <v>238</v>
      </c>
      <c r="D63" s="70" t="s">
        <v>73</v>
      </c>
      <c r="E63" s="87">
        <v>6</v>
      </c>
      <c r="F63" s="61">
        <v>144.28</v>
      </c>
      <c r="G63" s="27">
        <f t="shared" si="0"/>
        <v>865.68</v>
      </c>
      <c r="H63" s="200"/>
      <c r="I63" s="201"/>
    </row>
    <row r="64" spans="1:9" s="34" customFormat="1" ht="30" x14ac:dyDescent="0.25">
      <c r="A64" s="22" t="s">
        <v>546</v>
      </c>
      <c r="B64" s="69" t="s">
        <v>128</v>
      </c>
      <c r="C64" s="100" t="s">
        <v>239</v>
      </c>
      <c r="D64" s="70" t="s">
        <v>127</v>
      </c>
      <c r="E64" s="87">
        <v>30</v>
      </c>
      <c r="F64" s="61">
        <v>13.26</v>
      </c>
      <c r="G64" s="27">
        <f t="shared" si="0"/>
        <v>397.8</v>
      </c>
      <c r="H64" s="200"/>
      <c r="I64" s="201"/>
    </row>
    <row r="65" spans="1:9" s="34" customFormat="1" ht="18" x14ac:dyDescent="0.25">
      <c r="A65" s="22" t="s">
        <v>546</v>
      </c>
      <c r="B65" s="69" t="s">
        <v>130</v>
      </c>
      <c r="C65" s="100" t="s">
        <v>240</v>
      </c>
      <c r="D65" s="101" t="s">
        <v>80</v>
      </c>
      <c r="E65" s="87">
        <v>150</v>
      </c>
      <c r="F65" s="61">
        <v>2.35</v>
      </c>
      <c r="G65" s="27">
        <f t="shared" si="0"/>
        <v>352.5</v>
      </c>
      <c r="H65" s="200"/>
      <c r="I65" s="201"/>
    </row>
    <row r="66" spans="1:9" s="34" customFormat="1" ht="18" x14ac:dyDescent="0.25">
      <c r="A66" s="22" t="s">
        <v>546</v>
      </c>
      <c r="B66" s="69" t="s">
        <v>132</v>
      </c>
      <c r="C66" s="100" t="s">
        <v>241</v>
      </c>
      <c r="D66" s="101" t="s">
        <v>80</v>
      </c>
      <c r="E66" s="87">
        <v>73</v>
      </c>
      <c r="F66" s="61">
        <v>3.99</v>
      </c>
      <c r="G66" s="27">
        <f t="shared" si="0"/>
        <v>291.27</v>
      </c>
      <c r="H66" s="200"/>
      <c r="I66" s="201"/>
    </row>
    <row r="67" spans="1:9" s="34" customFormat="1" ht="32.25" customHeight="1" x14ac:dyDescent="0.25">
      <c r="A67" s="22" t="s">
        <v>546</v>
      </c>
      <c r="B67" s="69" t="s">
        <v>134</v>
      </c>
      <c r="C67" s="100" t="s">
        <v>242</v>
      </c>
      <c r="D67" s="70" t="s">
        <v>73</v>
      </c>
      <c r="E67" s="87">
        <v>6</v>
      </c>
      <c r="F67" s="61">
        <v>103.56</v>
      </c>
      <c r="G67" s="27">
        <f t="shared" si="0"/>
        <v>621.36</v>
      </c>
      <c r="H67" s="200"/>
      <c r="I67" s="201"/>
    </row>
    <row r="68" spans="1:9" s="34" customFormat="1" ht="30" x14ac:dyDescent="0.25">
      <c r="A68" s="22" t="s">
        <v>546</v>
      </c>
      <c r="B68" s="69" t="s">
        <v>136</v>
      </c>
      <c r="C68" s="100" t="s">
        <v>243</v>
      </c>
      <c r="D68" s="101" t="s">
        <v>80</v>
      </c>
      <c r="E68" s="87">
        <v>150</v>
      </c>
      <c r="F68" s="61">
        <v>3.99</v>
      </c>
      <c r="G68" s="27">
        <f t="shared" si="0"/>
        <v>598.5</v>
      </c>
      <c r="H68" s="200"/>
      <c r="I68" s="201"/>
    </row>
    <row r="69" spans="1:9" s="34" customFormat="1" ht="18" x14ac:dyDescent="0.25">
      <c r="A69" s="22" t="s">
        <v>546</v>
      </c>
      <c r="B69" s="69" t="s">
        <v>265</v>
      </c>
      <c r="C69" s="100" t="s">
        <v>244</v>
      </c>
      <c r="D69" s="101" t="s">
        <v>80</v>
      </c>
      <c r="E69" s="87">
        <v>8</v>
      </c>
      <c r="F69" s="61">
        <v>38.5</v>
      </c>
      <c r="G69" s="27">
        <f t="shared" si="0"/>
        <v>308</v>
      </c>
      <c r="H69" s="200"/>
      <c r="I69" s="201"/>
    </row>
    <row r="70" spans="1:9" s="34" customFormat="1" ht="18" x14ac:dyDescent="0.25">
      <c r="A70" s="22" t="s">
        <v>546</v>
      </c>
      <c r="B70" s="69" t="s">
        <v>266</v>
      </c>
      <c r="C70" s="100" t="s">
        <v>245</v>
      </c>
      <c r="D70" s="101" t="s">
        <v>80</v>
      </c>
      <c r="E70" s="87">
        <v>60</v>
      </c>
      <c r="F70" s="61">
        <v>25.09</v>
      </c>
      <c r="G70" s="27">
        <f t="shared" si="0"/>
        <v>1505.4</v>
      </c>
      <c r="H70" s="200"/>
      <c r="I70" s="201"/>
    </row>
    <row r="71" spans="1:9" s="34" customFormat="1" ht="18" x14ac:dyDescent="0.25">
      <c r="A71" s="22" t="s">
        <v>546</v>
      </c>
      <c r="B71" s="69" t="s">
        <v>267</v>
      </c>
      <c r="C71" s="35" t="s">
        <v>88</v>
      </c>
      <c r="D71" s="101" t="s">
        <v>80</v>
      </c>
      <c r="E71" s="87">
        <v>77</v>
      </c>
      <c r="F71" s="61">
        <v>4.2699999999999996</v>
      </c>
      <c r="G71" s="27">
        <f t="shared" si="0"/>
        <v>328.79</v>
      </c>
      <c r="H71" s="200"/>
      <c r="I71" s="201"/>
    </row>
    <row r="72" spans="1:9" s="34" customFormat="1" x14ac:dyDescent="0.25">
      <c r="A72" s="22" t="s">
        <v>546</v>
      </c>
      <c r="B72" s="69" t="s">
        <v>452</v>
      </c>
      <c r="C72" s="100" t="s">
        <v>247</v>
      </c>
      <c r="D72" s="70" t="s">
        <v>127</v>
      </c>
      <c r="E72" s="87">
        <v>30</v>
      </c>
      <c r="F72" s="61">
        <v>3.67</v>
      </c>
      <c r="G72" s="27">
        <f t="shared" si="0"/>
        <v>110.1</v>
      </c>
      <c r="H72" s="200"/>
      <c r="I72" s="201"/>
    </row>
    <row r="73" spans="1:9" s="34" customFormat="1" x14ac:dyDescent="0.25">
      <c r="A73" s="22" t="s">
        <v>546</v>
      </c>
      <c r="B73" s="69" t="s">
        <v>454</v>
      </c>
      <c r="C73" s="100" t="s">
        <v>249</v>
      </c>
      <c r="D73" s="70" t="s">
        <v>127</v>
      </c>
      <c r="E73" s="87">
        <v>30</v>
      </c>
      <c r="F73" s="61">
        <v>4.38</v>
      </c>
      <c r="G73" s="27">
        <f t="shared" si="0"/>
        <v>131.4</v>
      </c>
      <c r="H73" s="200"/>
      <c r="I73" s="201"/>
    </row>
    <row r="74" spans="1:9" s="34" customFormat="1" x14ac:dyDescent="0.25">
      <c r="A74" s="22" t="s">
        <v>546</v>
      </c>
      <c r="B74" s="69" t="s">
        <v>456</v>
      </c>
      <c r="C74" s="100" t="s">
        <v>547</v>
      </c>
      <c r="D74" s="102" t="s">
        <v>63</v>
      </c>
      <c r="E74" s="87">
        <v>36</v>
      </c>
      <c r="F74" s="61">
        <v>0.57999999999999996</v>
      </c>
      <c r="G74" s="27">
        <f t="shared" si="0"/>
        <v>20.88</v>
      </c>
      <c r="H74" s="200"/>
      <c r="I74" s="201"/>
    </row>
    <row r="75" spans="1:9" s="34" customFormat="1" x14ac:dyDescent="0.25">
      <c r="A75" s="22" t="s">
        <v>546</v>
      </c>
      <c r="B75" s="69" t="s">
        <v>457</v>
      </c>
      <c r="C75" s="100" t="s">
        <v>548</v>
      </c>
      <c r="D75" s="102" t="s">
        <v>63</v>
      </c>
      <c r="E75" s="87">
        <v>12</v>
      </c>
      <c r="F75" s="61">
        <v>8.9700000000000006</v>
      </c>
      <c r="G75" s="27">
        <f t="shared" si="0"/>
        <v>107.64</v>
      </c>
      <c r="H75" s="200"/>
      <c r="I75" s="201"/>
    </row>
    <row r="76" spans="1:9" s="34" customFormat="1" ht="30.75" thickBot="1" x14ac:dyDescent="0.3">
      <c r="A76" s="22" t="s">
        <v>546</v>
      </c>
      <c r="B76" s="69" t="s">
        <v>458</v>
      </c>
      <c r="C76" s="100" t="s">
        <v>549</v>
      </c>
      <c r="D76" s="102" t="s">
        <v>63</v>
      </c>
      <c r="E76" s="87">
        <v>8</v>
      </c>
      <c r="F76" s="61">
        <v>137.46</v>
      </c>
      <c r="G76" s="27">
        <f t="shared" si="0"/>
        <v>1099.68</v>
      </c>
      <c r="H76" s="200"/>
      <c r="I76" s="201"/>
    </row>
    <row r="77" spans="1:9" s="34" customFormat="1" ht="30.75" thickBot="1" x14ac:dyDescent="0.3">
      <c r="A77" s="22" t="s">
        <v>546</v>
      </c>
      <c r="B77" s="69" t="s">
        <v>460</v>
      </c>
      <c r="C77" s="100" t="s">
        <v>251</v>
      </c>
      <c r="D77" s="70" t="s">
        <v>127</v>
      </c>
      <c r="E77" s="87">
        <v>30</v>
      </c>
      <c r="F77" s="61">
        <v>87.83</v>
      </c>
      <c r="G77" s="27">
        <f t="shared" si="0"/>
        <v>2634.9</v>
      </c>
      <c r="H77" s="210" t="s">
        <v>138</v>
      </c>
      <c r="I77" s="211">
        <f>ROUND(SUM(G63:G77),2)</f>
        <v>9373.9</v>
      </c>
    </row>
    <row r="78" spans="1:9" s="34" customFormat="1" ht="30" x14ac:dyDescent="0.25">
      <c r="A78" s="16" t="s">
        <v>550</v>
      </c>
      <c r="B78" s="17" t="s">
        <v>140</v>
      </c>
      <c r="C78" s="44" t="s">
        <v>445</v>
      </c>
      <c r="D78" s="32" t="s">
        <v>80</v>
      </c>
      <c r="E78" s="138">
        <v>924</v>
      </c>
      <c r="F78" s="45">
        <v>16.46</v>
      </c>
      <c r="G78" s="21">
        <f t="shared" si="0"/>
        <v>15209.04</v>
      </c>
      <c r="H78" s="318" t="s">
        <v>106</v>
      </c>
      <c r="I78" s="201"/>
    </row>
    <row r="79" spans="1:9" s="34" customFormat="1" ht="30" x14ac:dyDescent="0.25">
      <c r="A79" s="22" t="s">
        <v>550</v>
      </c>
      <c r="B79" s="23" t="s">
        <v>142</v>
      </c>
      <c r="C79" s="46" t="s">
        <v>107</v>
      </c>
      <c r="D79" s="25" t="s">
        <v>63</v>
      </c>
      <c r="E79" s="140">
        <v>770</v>
      </c>
      <c r="F79" s="47">
        <v>15.88</v>
      </c>
      <c r="G79" s="27">
        <f t="shared" si="0"/>
        <v>12227.6</v>
      </c>
      <c r="H79" s="319"/>
      <c r="I79" s="201"/>
    </row>
    <row r="80" spans="1:9" s="34" customFormat="1" ht="30" x14ac:dyDescent="0.25">
      <c r="A80" s="22" t="s">
        <v>550</v>
      </c>
      <c r="B80" s="23" t="s">
        <v>270</v>
      </c>
      <c r="C80" s="46" t="s">
        <v>446</v>
      </c>
      <c r="D80" s="25" t="s">
        <v>63</v>
      </c>
      <c r="E80" s="140">
        <v>592</v>
      </c>
      <c r="F80" s="47">
        <v>19.32</v>
      </c>
      <c r="G80" s="27">
        <f t="shared" si="0"/>
        <v>11437.44</v>
      </c>
      <c r="H80" s="319"/>
      <c r="I80" s="201"/>
    </row>
    <row r="81" spans="1:9" s="34" customFormat="1" ht="30" x14ac:dyDescent="0.25">
      <c r="A81" s="22" t="s">
        <v>550</v>
      </c>
      <c r="B81" s="23" t="s">
        <v>479</v>
      </c>
      <c r="C81" s="46" t="s">
        <v>447</v>
      </c>
      <c r="D81" s="25" t="s">
        <v>63</v>
      </c>
      <c r="E81" s="140">
        <v>14</v>
      </c>
      <c r="F81" s="47">
        <v>2.4</v>
      </c>
      <c r="G81" s="27">
        <f t="shared" si="0"/>
        <v>33.6</v>
      </c>
      <c r="H81" s="319"/>
      <c r="I81" s="201"/>
    </row>
    <row r="82" spans="1:9" s="34" customFormat="1" ht="30" x14ac:dyDescent="0.25">
      <c r="A82" s="22" t="s">
        <v>550</v>
      </c>
      <c r="B82" s="23" t="s">
        <v>480</v>
      </c>
      <c r="C82" s="65" t="s">
        <v>448</v>
      </c>
      <c r="D82" s="25" t="s">
        <v>63</v>
      </c>
      <c r="E82" s="140">
        <v>9</v>
      </c>
      <c r="F82" s="47">
        <v>45.44</v>
      </c>
      <c r="G82" s="27">
        <f t="shared" si="0"/>
        <v>408.96</v>
      </c>
      <c r="H82" s="319"/>
      <c r="I82" s="201"/>
    </row>
    <row r="83" spans="1:9" s="34" customFormat="1" ht="30.75" thickBot="1" x14ac:dyDescent="0.3">
      <c r="A83" s="22" t="s">
        <v>550</v>
      </c>
      <c r="B83" s="23" t="s">
        <v>481</v>
      </c>
      <c r="C83" s="49" t="s">
        <v>449</v>
      </c>
      <c r="D83" s="25" t="s">
        <v>63</v>
      </c>
      <c r="E83" s="140">
        <v>5</v>
      </c>
      <c r="F83" s="47">
        <v>45.44</v>
      </c>
      <c r="G83" s="27">
        <f t="shared" si="0"/>
        <v>227.2</v>
      </c>
      <c r="H83" s="319"/>
      <c r="I83" s="201"/>
    </row>
    <row r="84" spans="1:9" s="34" customFormat="1" ht="30" x14ac:dyDescent="0.25">
      <c r="A84" s="22" t="s">
        <v>550</v>
      </c>
      <c r="B84" s="23" t="s">
        <v>482</v>
      </c>
      <c r="C84" s="46" t="s">
        <v>450</v>
      </c>
      <c r="D84" s="36" t="s">
        <v>80</v>
      </c>
      <c r="E84" s="140">
        <v>572</v>
      </c>
      <c r="F84" s="47">
        <v>17.02</v>
      </c>
      <c r="G84" s="27">
        <f t="shared" si="0"/>
        <v>9735.44</v>
      </c>
      <c r="H84" s="319"/>
      <c r="I84" s="201"/>
    </row>
    <row r="85" spans="1:9" s="34" customFormat="1" ht="30" x14ac:dyDescent="0.25">
      <c r="A85" s="22" t="s">
        <v>550</v>
      </c>
      <c r="B85" s="23" t="s">
        <v>483</v>
      </c>
      <c r="C85" s="46" t="s">
        <v>451</v>
      </c>
      <c r="D85" s="25" t="s">
        <v>63</v>
      </c>
      <c r="E85" s="140">
        <v>650</v>
      </c>
      <c r="F85" s="47">
        <v>12.26</v>
      </c>
      <c r="G85" s="27">
        <f t="shared" si="0"/>
        <v>7969</v>
      </c>
      <c r="H85" s="319"/>
      <c r="I85" s="201"/>
    </row>
    <row r="86" spans="1:9" s="34" customFormat="1" ht="30" x14ac:dyDescent="0.25">
      <c r="A86" s="22" t="s">
        <v>550</v>
      </c>
      <c r="B86" s="23" t="s">
        <v>484</v>
      </c>
      <c r="C86" s="46" t="s">
        <v>447</v>
      </c>
      <c r="D86" s="25" t="s">
        <v>63</v>
      </c>
      <c r="E86" s="140">
        <v>650</v>
      </c>
      <c r="F86" s="47">
        <v>2.4</v>
      </c>
      <c r="G86" s="27">
        <f t="shared" si="0"/>
        <v>1560</v>
      </c>
      <c r="H86" s="319"/>
      <c r="I86" s="201"/>
    </row>
    <row r="87" spans="1:9" s="34" customFormat="1" ht="30.75" thickBot="1" x14ac:dyDescent="0.3">
      <c r="A87" s="22" t="s">
        <v>550</v>
      </c>
      <c r="B87" s="23" t="s">
        <v>485</v>
      </c>
      <c r="C87" s="49" t="s">
        <v>453</v>
      </c>
      <c r="D87" s="25" t="s">
        <v>63</v>
      </c>
      <c r="E87" s="140">
        <v>650</v>
      </c>
      <c r="F87" s="47">
        <v>26.71</v>
      </c>
      <c r="G87" s="27">
        <f t="shared" si="0"/>
        <v>17361.5</v>
      </c>
      <c r="H87" s="319"/>
      <c r="I87" s="201"/>
    </row>
    <row r="88" spans="1:9" s="34" customFormat="1" ht="30" x14ac:dyDescent="0.25">
      <c r="A88" s="22" t="s">
        <v>550</v>
      </c>
      <c r="B88" s="23" t="s">
        <v>486</v>
      </c>
      <c r="C88" s="56" t="s">
        <v>455</v>
      </c>
      <c r="D88" s="36" t="s">
        <v>80</v>
      </c>
      <c r="E88" s="140">
        <v>198</v>
      </c>
      <c r="F88" s="47">
        <v>16.420000000000002</v>
      </c>
      <c r="G88" s="27">
        <f t="shared" si="0"/>
        <v>3251.16</v>
      </c>
      <c r="H88" s="319"/>
      <c r="I88" s="201"/>
    </row>
    <row r="89" spans="1:9" s="34" customFormat="1" ht="30" x14ac:dyDescent="0.25">
      <c r="A89" s="22" t="s">
        <v>550</v>
      </c>
      <c r="B89" s="23" t="s">
        <v>487</v>
      </c>
      <c r="C89" s="46" t="s">
        <v>451</v>
      </c>
      <c r="D89" s="25" t="s">
        <v>63</v>
      </c>
      <c r="E89" s="140">
        <v>120</v>
      </c>
      <c r="F89" s="47">
        <v>12.26</v>
      </c>
      <c r="G89" s="27">
        <f t="shared" si="0"/>
        <v>1471.2</v>
      </c>
      <c r="H89" s="319"/>
      <c r="I89" s="201"/>
    </row>
    <row r="90" spans="1:9" s="34" customFormat="1" ht="30" x14ac:dyDescent="0.25">
      <c r="A90" s="22" t="s">
        <v>550</v>
      </c>
      <c r="B90" s="23" t="s">
        <v>551</v>
      </c>
      <c r="C90" s="46" t="s">
        <v>447</v>
      </c>
      <c r="D90" s="25" t="s">
        <v>63</v>
      </c>
      <c r="E90" s="140">
        <v>120</v>
      </c>
      <c r="F90" s="47">
        <v>2.4</v>
      </c>
      <c r="G90" s="27">
        <f t="shared" si="0"/>
        <v>288</v>
      </c>
      <c r="H90" s="319"/>
      <c r="I90" s="201"/>
    </row>
    <row r="91" spans="1:9" s="34" customFormat="1" ht="30" x14ac:dyDescent="0.25">
      <c r="A91" s="22" t="s">
        <v>550</v>
      </c>
      <c r="B91" s="23" t="s">
        <v>552</v>
      </c>
      <c r="C91" s="46" t="s">
        <v>459</v>
      </c>
      <c r="D91" s="25" t="s">
        <v>63</v>
      </c>
      <c r="E91" s="140">
        <v>98</v>
      </c>
      <c r="F91" s="47">
        <v>25.05</v>
      </c>
      <c r="G91" s="27">
        <f t="shared" si="0"/>
        <v>2454.9</v>
      </c>
      <c r="H91" s="319"/>
      <c r="I91" s="201"/>
    </row>
    <row r="92" spans="1:9" s="34" customFormat="1" ht="30" x14ac:dyDescent="0.25">
      <c r="A92" s="22" t="s">
        <v>550</v>
      </c>
      <c r="B92" s="23" t="s">
        <v>553</v>
      </c>
      <c r="C92" s="46" t="s">
        <v>448</v>
      </c>
      <c r="D92" s="25" t="s">
        <v>63</v>
      </c>
      <c r="E92" s="140">
        <v>20</v>
      </c>
      <c r="F92" s="47">
        <v>45.44</v>
      </c>
      <c r="G92" s="27">
        <f t="shared" si="0"/>
        <v>908.8</v>
      </c>
      <c r="H92" s="319"/>
      <c r="I92" s="201"/>
    </row>
    <row r="93" spans="1:9" s="34" customFormat="1" ht="30.75" thickBot="1" x14ac:dyDescent="0.3">
      <c r="A93" s="22" t="s">
        <v>550</v>
      </c>
      <c r="B93" s="23" t="s">
        <v>554</v>
      </c>
      <c r="C93" s="49" t="s">
        <v>449</v>
      </c>
      <c r="D93" s="25" t="s">
        <v>63</v>
      </c>
      <c r="E93" s="140">
        <v>2</v>
      </c>
      <c r="F93" s="47">
        <v>45.44</v>
      </c>
      <c r="G93" s="27">
        <f t="shared" si="0"/>
        <v>90.88</v>
      </c>
      <c r="H93" s="319"/>
      <c r="I93" s="201"/>
    </row>
    <row r="94" spans="1:9" s="34" customFormat="1" ht="30" x14ac:dyDescent="0.25">
      <c r="A94" s="22" t="s">
        <v>555</v>
      </c>
      <c r="B94" s="23" t="s">
        <v>556</v>
      </c>
      <c r="C94" s="56" t="s">
        <v>264</v>
      </c>
      <c r="D94" s="36" t="s">
        <v>80</v>
      </c>
      <c r="E94" s="140">
        <v>4666</v>
      </c>
      <c r="F94" s="47">
        <v>18.89</v>
      </c>
      <c r="G94" s="27">
        <f t="shared" si="0"/>
        <v>88140.74</v>
      </c>
      <c r="H94" s="319"/>
      <c r="I94" s="201"/>
    </row>
    <row r="95" spans="1:9" s="34" customFormat="1" ht="30" x14ac:dyDescent="0.25">
      <c r="A95" s="22" t="s">
        <v>555</v>
      </c>
      <c r="B95" s="23" t="s">
        <v>557</v>
      </c>
      <c r="C95" s="46" t="s">
        <v>107</v>
      </c>
      <c r="D95" s="25" t="s">
        <v>63</v>
      </c>
      <c r="E95" s="140">
        <v>7140</v>
      </c>
      <c r="F95" s="47">
        <v>13.79</v>
      </c>
      <c r="G95" s="27">
        <f t="shared" si="0"/>
        <v>98460.6</v>
      </c>
      <c r="H95" s="319"/>
      <c r="I95" s="201"/>
    </row>
    <row r="96" spans="1:9" s="34" customFormat="1" ht="30" x14ac:dyDescent="0.25">
      <c r="A96" s="22" t="s">
        <v>555</v>
      </c>
      <c r="B96" s="23" t="s">
        <v>558</v>
      </c>
      <c r="C96" s="46" t="s">
        <v>109</v>
      </c>
      <c r="D96" s="25" t="s">
        <v>63</v>
      </c>
      <c r="E96" s="140">
        <v>6574</v>
      </c>
      <c r="F96" s="47">
        <v>14.66</v>
      </c>
      <c r="G96" s="27">
        <f t="shared" si="0"/>
        <v>96374.84</v>
      </c>
      <c r="H96" s="319"/>
      <c r="I96" s="201"/>
    </row>
    <row r="97" spans="1:9" s="34" customFormat="1" ht="30" x14ac:dyDescent="0.25">
      <c r="A97" s="22" t="s">
        <v>555</v>
      </c>
      <c r="B97" s="23" t="s">
        <v>559</v>
      </c>
      <c r="C97" s="191" t="s">
        <v>896</v>
      </c>
      <c r="D97" s="48" t="s">
        <v>63</v>
      </c>
      <c r="E97" s="140">
        <v>6546</v>
      </c>
      <c r="F97" s="47">
        <v>0.38</v>
      </c>
      <c r="G97" s="27">
        <f t="shared" si="0"/>
        <v>2487.48</v>
      </c>
      <c r="H97" s="319"/>
      <c r="I97" s="201"/>
    </row>
    <row r="98" spans="1:9" s="34" customFormat="1" ht="30" x14ac:dyDescent="0.25">
      <c r="A98" s="22" t="s">
        <v>555</v>
      </c>
      <c r="B98" s="23" t="s">
        <v>560</v>
      </c>
      <c r="C98" s="46" t="s">
        <v>112</v>
      </c>
      <c r="D98" s="25" t="s">
        <v>63</v>
      </c>
      <c r="E98" s="140">
        <v>6527</v>
      </c>
      <c r="F98" s="47">
        <v>14.85</v>
      </c>
      <c r="G98" s="27">
        <f t="shared" si="0"/>
        <v>96925.95</v>
      </c>
      <c r="H98" s="319"/>
      <c r="I98" s="201"/>
    </row>
    <row r="99" spans="1:9" s="34" customFormat="1" ht="30" x14ac:dyDescent="0.25">
      <c r="A99" s="22" t="s">
        <v>555</v>
      </c>
      <c r="B99" s="23" t="s">
        <v>561</v>
      </c>
      <c r="C99" s="191" t="s">
        <v>897</v>
      </c>
      <c r="D99" s="25" t="s">
        <v>63</v>
      </c>
      <c r="E99" s="140">
        <v>6508</v>
      </c>
      <c r="F99" s="47">
        <v>0.38</v>
      </c>
      <c r="G99" s="27">
        <f t="shared" si="0"/>
        <v>2473.04</v>
      </c>
      <c r="H99" s="319"/>
      <c r="I99" s="201"/>
    </row>
    <row r="100" spans="1:9" s="34" customFormat="1" ht="30" x14ac:dyDescent="0.25">
      <c r="A100" s="22" t="s">
        <v>555</v>
      </c>
      <c r="B100" s="23" t="s">
        <v>562</v>
      </c>
      <c r="C100" s="46" t="s">
        <v>115</v>
      </c>
      <c r="D100" s="25" t="s">
        <v>63</v>
      </c>
      <c r="E100" s="140">
        <v>6499</v>
      </c>
      <c r="F100" s="47">
        <v>9.0299999999999994</v>
      </c>
      <c r="G100" s="27">
        <f t="shared" si="0"/>
        <v>58685.97</v>
      </c>
      <c r="H100" s="319"/>
      <c r="I100" s="201"/>
    </row>
    <row r="101" spans="1:9" s="34" customFormat="1" ht="30.75" thickBot="1" x14ac:dyDescent="0.3">
      <c r="A101" s="22" t="s">
        <v>555</v>
      </c>
      <c r="B101" s="23" t="s">
        <v>563</v>
      </c>
      <c r="C101" s="49" t="s">
        <v>117</v>
      </c>
      <c r="D101" s="25" t="s">
        <v>63</v>
      </c>
      <c r="E101" s="140">
        <v>6480</v>
      </c>
      <c r="F101" s="47">
        <v>0.26</v>
      </c>
      <c r="G101" s="27">
        <f t="shared" si="0"/>
        <v>1684.8</v>
      </c>
      <c r="H101" s="319"/>
      <c r="I101" s="201"/>
    </row>
    <row r="102" spans="1:9" s="34" customFormat="1" ht="32.25" customHeight="1" thickBot="1" x14ac:dyDescent="0.3">
      <c r="A102" s="174" t="s">
        <v>555</v>
      </c>
      <c r="B102" s="51" t="s">
        <v>564</v>
      </c>
      <c r="C102" s="52" t="s">
        <v>119</v>
      </c>
      <c r="D102" s="53" t="s">
        <v>80</v>
      </c>
      <c r="E102" s="141">
        <v>972</v>
      </c>
      <c r="F102" s="54">
        <v>6.47</v>
      </c>
      <c r="G102" s="55">
        <f t="shared" si="0"/>
        <v>6288.84</v>
      </c>
      <c r="H102" s="319"/>
      <c r="I102" s="201"/>
    </row>
    <row r="103" spans="1:9" s="34" customFormat="1" ht="30" customHeight="1" x14ac:dyDescent="0.25">
      <c r="A103" s="16" t="s">
        <v>565</v>
      </c>
      <c r="B103" s="17" t="s">
        <v>140</v>
      </c>
      <c r="C103" s="44" t="s">
        <v>472</v>
      </c>
      <c r="D103" s="32" t="s">
        <v>80</v>
      </c>
      <c r="E103" s="138">
        <v>924</v>
      </c>
      <c r="F103" s="45">
        <v>0</v>
      </c>
      <c r="G103" s="21">
        <f t="shared" si="0"/>
        <v>0</v>
      </c>
      <c r="H103" s="319"/>
      <c r="I103" s="201"/>
    </row>
    <row r="104" spans="1:9" s="34" customFormat="1" ht="30" customHeight="1" x14ac:dyDescent="0.25">
      <c r="A104" s="22" t="s">
        <v>565</v>
      </c>
      <c r="B104" s="23" t="s">
        <v>142</v>
      </c>
      <c r="C104" s="46" t="s">
        <v>107</v>
      </c>
      <c r="D104" s="25" t="s">
        <v>63</v>
      </c>
      <c r="E104" s="140">
        <v>770</v>
      </c>
      <c r="F104" s="47">
        <v>0</v>
      </c>
      <c r="G104" s="27">
        <f t="shared" si="0"/>
        <v>0</v>
      </c>
      <c r="H104" s="319"/>
      <c r="I104" s="201"/>
    </row>
    <row r="105" spans="1:9" s="34" customFormat="1" ht="30" customHeight="1" x14ac:dyDescent="0.25">
      <c r="A105" s="22" t="s">
        <v>565</v>
      </c>
      <c r="B105" s="23" t="s">
        <v>270</v>
      </c>
      <c r="C105" s="46" t="s">
        <v>446</v>
      </c>
      <c r="D105" s="25" t="s">
        <v>63</v>
      </c>
      <c r="E105" s="140">
        <v>592</v>
      </c>
      <c r="F105" s="47">
        <v>0</v>
      </c>
      <c r="G105" s="27">
        <f t="shared" si="0"/>
        <v>0</v>
      </c>
      <c r="H105" s="319"/>
      <c r="I105" s="201"/>
    </row>
    <row r="106" spans="1:9" s="34" customFormat="1" ht="30" customHeight="1" x14ac:dyDescent="0.25">
      <c r="A106" s="22" t="s">
        <v>565</v>
      </c>
      <c r="B106" s="23" t="s">
        <v>479</v>
      </c>
      <c r="C106" s="46" t="s">
        <v>447</v>
      </c>
      <c r="D106" s="25" t="s">
        <v>63</v>
      </c>
      <c r="E106" s="140">
        <v>14</v>
      </c>
      <c r="F106" s="47">
        <v>0</v>
      </c>
      <c r="G106" s="27">
        <f t="shared" si="0"/>
        <v>0</v>
      </c>
      <c r="H106" s="319"/>
      <c r="I106" s="201"/>
    </row>
    <row r="107" spans="1:9" s="34" customFormat="1" ht="30" customHeight="1" x14ac:dyDescent="0.25">
      <c r="A107" s="22" t="s">
        <v>565</v>
      </c>
      <c r="B107" s="23" t="s">
        <v>480</v>
      </c>
      <c r="C107" s="46" t="s">
        <v>448</v>
      </c>
      <c r="D107" s="25" t="s">
        <v>63</v>
      </c>
      <c r="E107" s="140">
        <v>9</v>
      </c>
      <c r="F107" s="47">
        <v>0</v>
      </c>
      <c r="G107" s="27">
        <f t="shared" si="0"/>
        <v>0</v>
      </c>
      <c r="H107" s="319"/>
      <c r="I107" s="201"/>
    </row>
    <row r="108" spans="1:9" s="34" customFormat="1" ht="30" customHeight="1" thickBot="1" x14ac:dyDescent="0.3">
      <c r="A108" s="22" t="s">
        <v>565</v>
      </c>
      <c r="B108" s="23" t="s">
        <v>481</v>
      </c>
      <c r="C108" s="49" t="s">
        <v>449</v>
      </c>
      <c r="D108" s="25" t="s">
        <v>63</v>
      </c>
      <c r="E108" s="140">
        <v>5</v>
      </c>
      <c r="F108" s="47">
        <v>0</v>
      </c>
      <c r="G108" s="27">
        <f t="shared" si="0"/>
        <v>0</v>
      </c>
      <c r="H108" s="319"/>
      <c r="I108" s="201"/>
    </row>
    <row r="109" spans="1:9" s="34" customFormat="1" ht="30" customHeight="1" x14ac:dyDescent="0.25">
      <c r="A109" s="22" t="s">
        <v>565</v>
      </c>
      <c r="B109" s="23" t="s">
        <v>482</v>
      </c>
      <c r="C109" s="56" t="s">
        <v>473</v>
      </c>
      <c r="D109" s="36" t="s">
        <v>80</v>
      </c>
      <c r="E109" s="140">
        <v>572</v>
      </c>
      <c r="F109" s="47">
        <v>0</v>
      </c>
      <c r="G109" s="27">
        <f t="shared" si="0"/>
        <v>0</v>
      </c>
      <c r="H109" s="319"/>
      <c r="I109" s="201"/>
    </row>
    <row r="110" spans="1:9" s="34" customFormat="1" ht="30" customHeight="1" x14ac:dyDescent="0.25">
      <c r="A110" s="22" t="s">
        <v>565</v>
      </c>
      <c r="B110" s="23" t="s">
        <v>483</v>
      </c>
      <c r="C110" s="46" t="s">
        <v>451</v>
      </c>
      <c r="D110" s="25" t="s">
        <v>63</v>
      </c>
      <c r="E110" s="140">
        <v>650</v>
      </c>
      <c r="F110" s="47">
        <v>0</v>
      </c>
      <c r="G110" s="27">
        <f t="shared" si="0"/>
        <v>0</v>
      </c>
      <c r="H110" s="319"/>
      <c r="I110" s="201"/>
    </row>
    <row r="111" spans="1:9" s="34" customFormat="1" ht="30" customHeight="1" x14ac:dyDescent="0.25">
      <c r="A111" s="22" t="s">
        <v>565</v>
      </c>
      <c r="B111" s="23" t="s">
        <v>484</v>
      </c>
      <c r="C111" s="46" t="s">
        <v>447</v>
      </c>
      <c r="D111" s="25" t="s">
        <v>63</v>
      </c>
      <c r="E111" s="140">
        <v>650</v>
      </c>
      <c r="F111" s="47">
        <v>0</v>
      </c>
      <c r="G111" s="27">
        <f t="shared" si="0"/>
        <v>0</v>
      </c>
      <c r="H111" s="319"/>
      <c r="I111" s="201"/>
    </row>
    <row r="112" spans="1:9" s="34" customFormat="1" ht="30" customHeight="1" thickBot="1" x14ac:dyDescent="0.3">
      <c r="A112" s="22" t="s">
        <v>565</v>
      </c>
      <c r="B112" s="23" t="s">
        <v>485</v>
      </c>
      <c r="C112" s="49" t="s">
        <v>453</v>
      </c>
      <c r="D112" s="25" t="s">
        <v>63</v>
      </c>
      <c r="E112" s="140">
        <v>650</v>
      </c>
      <c r="F112" s="47">
        <v>0</v>
      </c>
      <c r="G112" s="27">
        <f t="shared" si="0"/>
        <v>0</v>
      </c>
      <c r="H112" s="319"/>
      <c r="I112" s="201"/>
    </row>
    <row r="113" spans="1:9" s="34" customFormat="1" ht="30" customHeight="1" x14ac:dyDescent="0.25">
      <c r="A113" s="22" t="s">
        <v>565</v>
      </c>
      <c r="B113" s="23" t="s">
        <v>486</v>
      </c>
      <c r="C113" s="56" t="s">
        <v>474</v>
      </c>
      <c r="D113" s="36" t="s">
        <v>80</v>
      </c>
      <c r="E113" s="140">
        <v>198</v>
      </c>
      <c r="F113" s="47">
        <v>0</v>
      </c>
      <c r="G113" s="27">
        <f t="shared" si="0"/>
        <v>0</v>
      </c>
      <c r="H113" s="319"/>
      <c r="I113" s="201"/>
    </row>
    <row r="114" spans="1:9" s="34" customFormat="1" ht="30" customHeight="1" x14ac:dyDescent="0.25">
      <c r="A114" s="22" t="s">
        <v>565</v>
      </c>
      <c r="B114" s="23" t="s">
        <v>487</v>
      </c>
      <c r="C114" s="46" t="s">
        <v>451</v>
      </c>
      <c r="D114" s="25" t="s">
        <v>63</v>
      </c>
      <c r="E114" s="140">
        <v>120</v>
      </c>
      <c r="F114" s="47">
        <v>0</v>
      </c>
      <c r="G114" s="27">
        <f t="shared" si="0"/>
        <v>0</v>
      </c>
      <c r="H114" s="319"/>
      <c r="I114" s="201"/>
    </row>
    <row r="115" spans="1:9" s="34" customFormat="1" ht="30" customHeight="1" x14ac:dyDescent="0.25">
      <c r="A115" s="22" t="s">
        <v>565</v>
      </c>
      <c r="B115" s="23" t="s">
        <v>551</v>
      </c>
      <c r="C115" s="46" t="s">
        <v>447</v>
      </c>
      <c r="D115" s="25" t="s">
        <v>63</v>
      </c>
      <c r="E115" s="140">
        <v>120</v>
      </c>
      <c r="F115" s="47">
        <v>0</v>
      </c>
      <c r="G115" s="27">
        <f t="shared" si="0"/>
        <v>0</v>
      </c>
      <c r="H115" s="319"/>
      <c r="I115" s="201"/>
    </row>
    <row r="116" spans="1:9" s="34" customFormat="1" ht="30" customHeight="1" x14ac:dyDescent="0.25">
      <c r="A116" s="22" t="s">
        <v>565</v>
      </c>
      <c r="B116" s="23" t="s">
        <v>552</v>
      </c>
      <c r="C116" s="46" t="s">
        <v>459</v>
      </c>
      <c r="D116" s="25" t="s">
        <v>63</v>
      </c>
      <c r="E116" s="140">
        <v>98</v>
      </c>
      <c r="F116" s="47">
        <v>0</v>
      </c>
      <c r="G116" s="27">
        <f t="shared" si="0"/>
        <v>0</v>
      </c>
      <c r="H116" s="319"/>
      <c r="I116" s="201"/>
    </row>
    <row r="117" spans="1:9" s="34" customFormat="1" ht="30" customHeight="1" x14ac:dyDescent="0.25">
      <c r="A117" s="22" t="s">
        <v>565</v>
      </c>
      <c r="B117" s="23" t="s">
        <v>553</v>
      </c>
      <c r="C117" s="46" t="s">
        <v>448</v>
      </c>
      <c r="D117" s="25" t="s">
        <v>63</v>
      </c>
      <c r="E117" s="140">
        <v>20</v>
      </c>
      <c r="F117" s="47">
        <v>0</v>
      </c>
      <c r="G117" s="27">
        <f t="shared" si="0"/>
        <v>0</v>
      </c>
      <c r="H117" s="319"/>
      <c r="I117" s="201"/>
    </row>
    <row r="118" spans="1:9" s="34" customFormat="1" ht="30" customHeight="1" thickBot="1" x14ac:dyDescent="0.3">
      <c r="A118" s="22" t="s">
        <v>565</v>
      </c>
      <c r="B118" s="23" t="s">
        <v>554</v>
      </c>
      <c r="C118" s="49" t="s">
        <v>449</v>
      </c>
      <c r="D118" s="25" t="s">
        <v>63</v>
      </c>
      <c r="E118" s="140">
        <v>2</v>
      </c>
      <c r="F118" s="47">
        <v>0</v>
      </c>
      <c r="G118" s="27">
        <f t="shared" si="0"/>
        <v>0</v>
      </c>
      <c r="H118" s="319"/>
      <c r="I118" s="201"/>
    </row>
    <row r="119" spans="1:9" s="34" customFormat="1" ht="30" customHeight="1" x14ac:dyDescent="0.25">
      <c r="A119" s="22" t="s">
        <v>566</v>
      </c>
      <c r="B119" s="23" t="s">
        <v>556</v>
      </c>
      <c r="C119" s="56" t="s">
        <v>121</v>
      </c>
      <c r="D119" s="36" t="s">
        <v>80</v>
      </c>
      <c r="E119" s="140">
        <v>4018</v>
      </c>
      <c r="F119" s="47">
        <v>0</v>
      </c>
      <c r="G119" s="27">
        <f t="shared" si="0"/>
        <v>0</v>
      </c>
      <c r="H119" s="319"/>
      <c r="I119" s="201"/>
    </row>
    <row r="120" spans="1:9" s="34" customFormat="1" ht="30" customHeight="1" x14ac:dyDescent="0.25">
      <c r="A120" s="22" t="s">
        <v>566</v>
      </c>
      <c r="B120" s="23" t="s">
        <v>557</v>
      </c>
      <c r="C120" s="46" t="s">
        <v>122</v>
      </c>
      <c r="D120" s="25" t="s">
        <v>63</v>
      </c>
      <c r="E120" s="140">
        <v>7216</v>
      </c>
      <c r="F120" s="47">
        <v>0</v>
      </c>
      <c r="G120" s="27">
        <f t="shared" si="0"/>
        <v>0</v>
      </c>
      <c r="H120" s="319"/>
      <c r="I120" s="201"/>
    </row>
    <row r="121" spans="1:9" s="34" customFormat="1" ht="30" customHeight="1" x14ac:dyDescent="0.25">
      <c r="A121" s="22" t="s">
        <v>566</v>
      </c>
      <c r="B121" s="23" t="s">
        <v>558</v>
      </c>
      <c r="C121" s="46" t="s">
        <v>109</v>
      </c>
      <c r="D121" s="25" t="s">
        <v>63</v>
      </c>
      <c r="E121" s="140">
        <v>6574</v>
      </c>
      <c r="F121" s="47">
        <v>0</v>
      </c>
      <c r="G121" s="27">
        <f t="shared" si="0"/>
        <v>0</v>
      </c>
      <c r="H121" s="319"/>
      <c r="I121" s="201"/>
    </row>
    <row r="122" spans="1:9" s="34" customFormat="1" ht="30" customHeight="1" x14ac:dyDescent="0.25">
      <c r="A122" s="22" t="s">
        <v>566</v>
      </c>
      <c r="B122" s="23" t="s">
        <v>559</v>
      </c>
      <c r="C122" s="191" t="s">
        <v>896</v>
      </c>
      <c r="D122" s="48" t="s">
        <v>63</v>
      </c>
      <c r="E122" s="140">
        <v>6546</v>
      </c>
      <c r="F122" s="47">
        <v>0</v>
      </c>
      <c r="G122" s="27">
        <f t="shared" si="0"/>
        <v>0</v>
      </c>
      <c r="H122" s="319"/>
      <c r="I122" s="201"/>
    </row>
    <row r="123" spans="1:9" s="34" customFormat="1" ht="30" customHeight="1" x14ac:dyDescent="0.25">
      <c r="A123" s="22" t="s">
        <v>566</v>
      </c>
      <c r="B123" s="23" t="s">
        <v>560</v>
      </c>
      <c r="C123" s="46" t="s">
        <v>112</v>
      </c>
      <c r="D123" s="25" t="s">
        <v>63</v>
      </c>
      <c r="E123" s="140">
        <v>6527</v>
      </c>
      <c r="F123" s="47">
        <v>0</v>
      </c>
      <c r="G123" s="27">
        <f t="shared" si="0"/>
        <v>0</v>
      </c>
      <c r="H123" s="319"/>
      <c r="I123" s="201"/>
    </row>
    <row r="124" spans="1:9" s="34" customFormat="1" ht="30" customHeight="1" x14ac:dyDescent="0.25">
      <c r="A124" s="22" t="s">
        <v>566</v>
      </c>
      <c r="B124" s="23" t="s">
        <v>561</v>
      </c>
      <c r="C124" s="191" t="s">
        <v>897</v>
      </c>
      <c r="D124" s="25" t="s">
        <v>63</v>
      </c>
      <c r="E124" s="140">
        <v>6508</v>
      </c>
      <c r="F124" s="47">
        <v>0</v>
      </c>
      <c r="G124" s="27">
        <f t="shared" si="0"/>
        <v>0</v>
      </c>
      <c r="H124" s="319"/>
      <c r="I124" s="201"/>
    </row>
    <row r="125" spans="1:9" s="34" customFormat="1" ht="30" customHeight="1" x14ac:dyDescent="0.25">
      <c r="A125" s="22" t="s">
        <v>566</v>
      </c>
      <c r="B125" s="23" t="s">
        <v>562</v>
      </c>
      <c r="C125" s="46" t="s">
        <v>115</v>
      </c>
      <c r="D125" s="25" t="s">
        <v>63</v>
      </c>
      <c r="E125" s="140">
        <v>6499</v>
      </c>
      <c r="F125" s="47">
        <v>0</v>
      </c>
      <c r="G125" s="27">
        <f t="shared" si="0"/>
        <v>0</v>
      </c>
      <c r="H125" s="319"/>
      <c r="I125" s="201"/>
    </row>
    <row r="126" spans="1:9" s="34" customFormat="1" ht="30" customHeight="1" thickBot="1" x14ac:dyDescent="0.3">
      <c r="A126" s="22" t="s">
        <v>566</v>
      </c>
      <c r="B126" s="23" t="s">
        <v>563</v>
      </c>
      <c r="C126" s="49" t="s">
        <v>117</v>
      </c>
      <c r="D126" s="25" t="s">
        <v>63</v>
      </c>
      <c r="E126" s="140">
        <v>6480</v>
      </c>
      <c r="F126" s="47">
        <v>0</v>
      </c>
      <c r="G126" s="27">
        <f t="shared" si="0"/>
        <v>0</v>
      </c>
      <c r="H126" s="319"/>
      <c r="I126" s="201"/>
    </row>
    <row r="127" spans="1:9" s="34" customFormat="1" ht="30" customHeight="1" thickBot="1" x14ac:dyDescent="0.3">
      <c r="A127" s="57" t="s">
        <v>566</v>
      </c>
      <c r="B127" s="103" t="s">
        <v>564</v>
      </c>
      <c r="C127" s="52" t="s">
        <v>119</v>
      </c>
      <c r="D127" s="58" t="s">
        <v>80</v>
      </c>
      <c r="E127" s="141">
        <v>972</v>
      </c>
      <c r="F127" s="59">
        <v>0</v>
      </c>
      <c r="G127" s="55">
        <f t="shared" si="0"/>
        <v>0</v>
      </c>
      <c r="H127" s="210" t="s">
        <v>143</v>
      </c>
      <c r="I127" s="211">
        <f>ROUND(SUM(G78:G127),2)</f>
        <v>536156.98</v>
      </c>
    </row>
    <row r="128" spans="1:9" s="34" customFormat="1" ht="30" customHeight="1" x14ac:dyDescent="0.25">
      <c r="A128" s="16" t="s">
        <v>274</v>
      </c>
      <c r="B128" s="17" t="s">
        <v>145</v>
      </c>
      <c r="C128" s="44" t="s">
        <v>476</v>
      </c>
      <c r="D128" s="108" t="s">
        <v>127</v>
      </c>
      <c r="E128" s="138">
        <v>38</v>
      </c>
      <c r="F128" s="45">
        <v>38.65</v>
      </c>
      <c r="G128" s="21">
        <f t="shared" si="0"/>
        <v>1468.7</v>
      </c>
      <c r="H128" s="83"/>
      <c r="I128" s="83"/>
    </row>
    <row r="129" spans="1:9" s="34" customFormat="1" ht="30" customHeight="1" x14ac:dyDescent="0.25">
      <c r="A129" s="22" t="s">
        <v>274</v>
      </c>
      <c r="B129" s="23" t="s">
        <v>147</v>
      </c>
      <c r="C129" s="46" t="s">
        <v>567</v>
      </c>
      <c r="D129" s="60" t="s">
        <v>127</v>
      </c>
      <c r="E129" s="87">
        <v>8</v>
      </c>
      <c r="F129" s="61">
        <v>38.520000000000003</v>
      </c>
      <c r="G129" s="27">
        <f t="shared" si="0"/>
        <v>308.16000000000003</v>
      </c>
      <c r="H129" s="238"/>
      <c r="I129" s="83"/>
    </row>
    <row r="130" spans="1:9" s="34" customFormat="1" ht="30" customHeight="1" x14ac:dyDescent="0.25">
      <c r="A130" s="22" t="s">
        <v>274</v>
      </c>
      <c r="B130" s="23" t="s">
        <v>150</v>
      </c>
      <c r="C130" s="46" t="s">
        <v>477</v>
      </c>
      <c r="D130" s="60" t="s">
        <v>127</v>
      </c>
      <c r="E130" s="87">
        <v>65</v>
      </c>
      <c r="F130" s="61">
        <v>16.73</v>
      </c>
      <c r="G130" s="27">
        <f t="shared" si="0"/>
        <v>1087.45</v>
      </c>
      <c r="H130" s="238"/>
      <c r="I130" s="83"/>
    </row>
    <row r="131" spans="1:9" s="34" customFormat="1" ht="30" x14ac:dyDescent="0.25">
      <c r="A131" s="22" t="s">
        <v>274</v>
      </c>
      <c r="B131" s="23" t="s">
        <v>152</v>
      </c>
      <c r="C131" s="46" t="s">
        <v>478</v>
      </c>
      <c r="D131" s="60" t="s">
        <v>127</v>
      </c>
      <c r="E131" s="87">
        <v>750</v>
      </c>
      <c r="F131" s="61">
        <v>58.43</v>
      </c>
      <c r="G131" s="27">
        <f t="shared" si="0"/>
        <v>43822.5</v>
      </c>
      <c r="H131" s="238"/>
      <c r="I131" s="83"/>
    </row>
    <row r="132" spans="1:9" s="34" customFormat="1" ht="30" x14ac:dyDescent="0.25">
      <c r="A132" s="22" t="s">
        <v>274</v>
      </c>
      <c r="B132" s="23" t="s">
        <v>154</v>
      </c>
      <c r="C132" s="46" t="s">
        <v>275</v>
      </c>
      <c r="D132" s="60" t="s">
        <v>127</v>
      </c>
      <c r="E132" s="87">
        <v>320</v>
      </c>
      <c r="F132" s="61">
        <v>37.53</v>
      </c>
      <c r="G132" s="27">
        <f t="shared" si="0"/>
        <v>12009.6</v>
      </c>
      <c r="H132" s="238"/>
      <c r="I132" s="83"/>
    </row>
    <row r="133" spans="1:9" s="34" customFormat="1" ht="30" customHeight="1" x14ac:dyDescent="0.25">
      <c r="A133" s="22" t="s">
        <v>274</v>
      </c>
      <c r="B133" s="23" t="s">
        <v>277</v>
      </c>
      <c r="C133" s="46" t="s">
        <v>126</v>
      </c>
      <c r="D133" s="60" t="s">
        <v>127</v>
      </c>
      <c r="E133" s="87">
        <v>240</v>
      </c>
      <c r="F133" s="61">
        <v>0.38</v>
      </c>
      <c r="G133" s="27">
        <f t="shared" ref="G133:G175" si="1">ROUND((E133*F133),2)</f>
        <v>91.2</v>
      </c>
      <c r="H133" s="200"/>
      <c r="I133" s="201"/>
    </row>
    <row r="134" spans="1:9" s="34" customFormat="1" ht="30" customHeight="1" x14ac:dyDescent="0.25">
      <c r="A134" s="22" t="s">
        <v>274</v>
      </c>
      <c r="B134" s="23" t="s">
        <v>279</v>
      </c>
      <c r="C134" s="46" t="s">
        <v>129</v>
      </c>
      <c r="D134" s="60" t="s">
        <v>127</v>
      </c>
      <c r="E134" s="87">
        <v>240</v>
      </c>
      <c r="F134" s="61">
        <v>0.67</v>
      </c>
      <c r="G134" s="27">
        <f t="shared" si="1"/>
        <v>160.80000000000001</v>
      </c>
      <c r="H134" s="200"/>
      <c r="I134" s="201"/>
    </row>
    <row r="135" spans="1:9" s="34" customFormat="1" ht="30" x14ac:dyDescent="0.25">
      <c r="A135" s="22" t="s">
        <v>274</v>
      </c>
      <c r="B135" s="23" t="s">
        <v>280</v>
      </c>
      <c r="C135" s="46" t="s">
        <v>131</v>
      </c>
      <c r="D135" s="60" t="s">
        <v>127</v>
      </c>
      <c r="E135" s="87">
        <v>240</v>
      </c>
      <c r="F135" s="61">
        <v>0.82</v>
      </c>
      <c r="G135" s="27">
        <f t="shared" si="1"/>
        <v>196.8</v>
      </c>
      <c r="H135" s="200"/>
      <c r="I135" s="201"/>
    </row>
    <row r="136" spans="1:9" s="34" customFormat="1" ht="30" x14ac:dyDescent="0.25">
      <c r="A136" s="22" t="s">
        <v>274</v>
      </c>
      <c r="B136" s="23" t="s">
        <v>281</v>
      </c>
      <c r="C136" s="46" t="s">
        <v>276</v>
      </c>
      <c r="D136" s="60" t="s">
        <v>127</v>
      </c>
      <c r="E136" s="87">
        <v>1116</v>
      </c>
      <c r="F136" s="61">
        <v>2.23</v>
      </c>
      <c r="G136" s="27">
        <f t="shared" si="1"/>
        <v>2488.6799999999998</v>
      </c>
      <c r="H136" s="200"/>
      <c r="I136" s="201"/>
    </row>
    <row r="137" spans="1:9" s="34" customFormat="1" ht="30" x14ac:dyDescent="0.25">
      <c r="A137" s="22" t="s">
        <v>274</v>
      </c>
      <c r="B137" s="23" t="s">
        <v>568</v>
      </c>
      <c r="C137" s="46" t="s">
        <v>278</v>
      </c>
      <c r="D137" s="60" t="s">
        <v>127</v>
      </c>
      <c r="E137" s="87">
        <v>1116</v>
      </c>
      <c r="F137" s="61">
        <v>0.19</v>
      </c>
      <c r="G137" s="27">
        <f t="shared" si="1"/>
        <v>212.04</v>
      </c>
      <c r="H137" s="200"/>
      <c r="I137" s="201"/>
    </row>
    <row r="138" spans="1:9" s="34" customFormat="1" ht="30" x14ac:dyDescent="0.25">
      <c r="A138" s="22" t="s">
        <v>274</v>
      </c>
      <c r="B138" s="23" t="s">
        <v>569</v>
      </c>
      <c r="C138" s="46" t="s">
        <v>133</v>
      </c>
      <c r="D138" s="25" t="s">
        <v>63</v>
      </c>
      <c r="E138" s="87">
        <v>1208</v>
      </c>
      <c r="F138" s="61">
        <v>5.56</v>
      </c>
      <c r="G138" s="27">
        <f t="shared" si="1"/>
        <v>6716.48</v>
      </c>
      <c r="H138" s="200"/>
      <c r="I138" s="201"/>
    </row>
    <row r="139" spans="1:9" s="34" customFormat="1" ht="30.75" thickBot="1" x14ac:dyDescent="0.3">
      <c r="A139" s="22" t="s">
        <v>274</v>
      </c>
      <c r="B139" s="23" t="s">
        <v>570</v>
      </c>
      <c r="C139" s="46" t="s">
        <v>135</v>
      </c>
      <c r="D139" s="25" t="s">
        <v>63</v>
      </c>
      <c r="E139" s="87">
        <v>1253</v>
      </c>
      <c r="F139" s="61">
        <v>1.82</v>
      </c>
      <c r="G139" s="27">
        <f t="shared" si="1"/>
        <v>2280.46</v>
      </c>
      <c r="H139" s="200"/>
      <c r="I139" s="201"/>
    </row>
    <row r="140" spans="1:9" s="34" customFormat="1" ht="30.75" thickBot="1" x14ac:dyDescent="0.3">
      <c r="A140" s="57" t="s">
        <v>274</v>
      </c>
      <c r="B140" s="62" t="s">
        <v>571</v>
      </c>
      <c r="C140" s="49" t="s">
        <v>137</v>
      </c>
      <c r="D140" s="63" t="s">
        <v>63</v>
      </c>
      <c r="E140" s="141">
        <v>45</v>
      </c>
      <c r="F140" s="59">
        <v>4.9400000000000004</v>
      </c>
      <c r="G140" s="55">
        <f t="shared" si="1"/>
        <v>222.3</v>
      </c>
      <c r="H140" s="210" t="s">
        <v>156</v>
      </c>
      <c r="I140" s="211">
        <f>ROUND(SUM(G128:G140),2)</f>
        <v>71065.17</v>
      </c>
    </row>
    <row r="141" spans="1:9" s="34" customFormat="1" ht="45" x14ac:dyDescent="0.25">
      <c r="A141" s="16" t="s">
        <v>282</v>
      </c>
      <c r="B141" s="17" t="s">
        <v>158</v>
      </c>
      <c r="C141" s="44" t="s">
        <v>141</v>
      </c>
      <c r="D141" s="64" t="s">
        <v>127</v>
      </c>
      <c r="E141" s="138">
        <v>620</v>
      </c>
      <c r="F141" s="45">
        <v>35.799999999999997</v>
      </c>
      <c r="G141" s="21">
        <f t="shared" si="1"/>
        <v>22196</v>
      </c>
      <c r="H141" s="200"/>
      <c r="I141" s="201"/>
    </row>
    <row r="142" spans="1:9" s="34" customFormat="1" ht="45" x14ac:dyDescent="0.25">
      <c r="A142" s="22" t="s">
        <v>282</v>
      </c>
      <c r="B142" s="23" t="s">
        <v>160</v>
      </c>
      <c r="C142" s="46" t="s">
        <v>283</v>
      </c>
      <c r="D142" s="60" t="s">
        <v>127</v>
      </c>
      <c r="E142" s="87">
        <v>12</v>
      </c>
      <c r="F142" s="61">
        <v>42.5</v>
      </c>
      <c r="G142" s="27">
        <f t="shared" si="1"/>
        <v>510</v>
      </c>
      <c r="H142" s="200"/>
      <c r="I142" s="201"/>
    </row>
    <row r="143" spans="1:9" s="34" customFormat="1" ht="45" x14ac:dyDescent="0.25">
      <c r="A143" s="22" t="s">
        <v>282</v>
      </c>
      <c r="B143" s="23" t="s">
        <v>162</v>
      </c>
      <c r="C143" s="191" t="s">
        <v>906</v>
      </c>
      <c r="D143" s="60" t="s">
        <v>127</v>
      </c>
      <c r="E143" s="87">
        <v>50</v>
      </c>
      <c r="F143" s="61">
        <v>103.2</v>
      </c>
      <c r="G143" s="27">
        <f t="shared" si="1"/>
        <v>5160</v>
      </c>
      <c r="H143" s="200"/>
      <c r="I143" s="201"/>
    </row>
    <row r="144" spans="1:9" s="34" customFormat="1" ht="45" x14ac:dyDescent="0.25">
      <c r="A144" s="22" t="s">
        <v>282</v>
      </c>
      <c r="B144" s="23" t="s">
        <v>164</v>
      </c>
      <c r="C144" s="191" t="s">
        <v>907</v>
      </c>
      <c r="D144" s="60" t="s">
        <v>127</v>
      </c>
      <c r="E144" s="87">
        <v>12</v>
      </c>
      <c r="F144" s="61">
        <v>145.19999999999999</v>
      </c>
      <c r="G144" s="27">
        <f t="shared" si="1"/>
        <v>1742.4</v>
      </c>
      <c r="H144" s="200"/>
      <c r="I144" s="201"/>
    </row>
    <row r="145" spans="1:9" s="34" customFormat="1" ht="45" x14ac:dyDescent="0.25">
      <c r="A145" s="22" t="s">
        <v>282</v>
      </c>
      <c r="B145" s="23" t="s">
        <v>572</v>
      </c>
      <c r="C145" s="46" t="s">
        <v>489</v>
      </c>
      <c r="D145" s="60" t="s">
        <v>127</v>
      </c>
      <c r="E145" s="87">
        <v>245</v>
      </c>
      <c r="F145" s="61">
        <v>68.400000000000006</v>
      </c>
      <c r="G145" s="27">
        <f t="shared" si="1"/>
        <v>16758</v>
      </c>
      <c r="H145" s="200"/>
      <c r="I145" s="201"/>
    </row>
    <row r="146" spans="1:9" s="34" customFormat="1" ht="45.75" thickBot="1" x14ac:dyDescent="0.3">
      <c r="A146" s="22" t="s">
        <v>282</v>
      </c>
      <c r="B146" s="23" t="s">
        <v>573</v>
      </c>
      <c r="C146" s="46" t="s">
        <v>490</v>
      </c>
      <c r="D146" s="60" t="s">
        <v>73</v>
      </c>
      <c r="E146" s="87">
        <v>8</v>
      </c>
      <c r="F146" s="61">
        <v>142.5</v>
      </c>
      <c r="G146" s="27">
        <f t="shared" si="1"/>
        <v>1140</v>
      </c>
      <c r="H146" s="83"/>
      <c r="I146" s="83"/>
    </row>
    <row r="147" spans="1:9" s="34" customFormat="1" ht="45.75" thickBot="1" x14ac:dyDescent="0.3">
      <c r="A147" s="57" t="s">
        <v>282</v>
      </c>
      <c r="B147" s="62" t="s">
        <v>574</v>
      </c>
      <c r="C147" s="49" t="s">
        <v>491</v>
      </c>
      <c r="D147" s="68" t="s">
        <v>127</v>
      </c>
      <c r="E147" s="141">
        <v>65</v>
      </c>
      <c r="F147" s="59">
        <v>48.2</v>
      </c>
      <c r="G147" s="55">
        <f t="shared" si="1"/>
        <v>3133</v>
      </c>
      <c r="H147" s="210" t="s">
        <v>166</v>
      </c>
      <c r="I147" s="211">
        <f>ROUND(SUM(G141:G147),2)</f>
        <v>50639.4</v>
      </c>
    </row>
    <row r="148" spans="1:9" s="34" customFormat="1" ht="45" x14ac:dyDescent="0.25">
      <c r="A148" s="16" t="s">
        <v>284</v>
      </c>
      <c r="B148" s="17" t="s">
        <v>168</v>
      </c>
      <c r="C148" s="18" t="s">
        <v>146</v>
      </c>
      <c r="D148" s="64" t="s">
        <v>127</v>
      </c>
      <c r="E148" s="138">
        <v>940</v>
      </c>
      <c r="F148" s="45">
        <v>26</v>
      </c>
      <c r="G148" s="21">
        <f t="shared" si="1"/>
        <v>24440</v>
      </c>
      <c r="H148" s="200"/>
      <c r="I148" s="201"/>
    </row>
    <row r="149" spans="1:9" s="34" customFormat="1" ht="45" x14ac:dyDescent="0.25">
      <c r="A149" s="22" t="s">
        <v>284</v>
      </c>
      <c r="B149" s="23" t="s">
        <v>170</v>
      </c>
      <c r="C149" s="46" t="s">
        <v>148</v>
      </c>
      <c r="D149" s="60" t="s">
        <v>149</v>
      </c>
      <c r="E149" s="87">
        <v>2</v>
      </c>
      <c r="F149" s="61">
        <v>136</v>
      </c>
      <c r="G149" s="27">
        <f t="shared" si="1"/>
        <v>272</v>
      </c>
      <c r="H149" s="200"/>
      <c r="I149" s="201"/>
    </row>
    <row r="150" spans="1:9" s="34" customFormat="1" ht="45" x14ac:dyDescent="0.25">
      <c r="A150" s="22" t="s">
        <v>284</v>
      </c>
      <c r="B150" s="23" t="s">
        <v>172</v>
      </c>
      <c r="C150" s="46" t="s">
        <v>151</v>
      </c>
      <c r="D150" s="60" t="s">
        <v>149</v>
      </c>
      <c r="E150" s="87">
        <v>2</v>
      </c>
      <c r="F150" s="61">
        <v>136</v>
      </c>
      <c r="G150" s="27">
        <f t="shared" si="1"/>
        <v>272</v>
      </c>
      <c r="H150" s="200"/>
      <c r="I150" s="201"/>
    </row>
    <row r="151" spans="1:9" s="34" customFormat="1" ht="15.75" thickBot="1" x14ac:dyDescent="0.3">
      <c r="A151" s="22" t="s">
        <v>284</v>
      </c>
      <c r="B151" s="23" t="s">
        <v>286</v>
      </c>
      <c r="C151" s="46" t="s">
        <v>153</v>
      </c>
      <c r="D151" s="60" t="s">
        <v>73</v>
      </c>
      <c r="E151" s="87">
        <v>2</v>
      </c>
      <c r="F151" s="61">
        <v>20</v>
      </c>
      <c r="G151" s="27">
        <f t="shared" si="1"/>
        <v>40</v>
      </c>
      <c r="H151" s="200"/>
      <c r="I151" s="201"/>
    </row>
    <row r="152" spans="1:9" s="34" customFormat="1" ht="29.25" thickBot="1" x14ac:dyDescent="0.3">
      <c r="A152" s="22" t="s">
        <v>284</v>
      </c>
      <c r="B152" s="23" t="s">
        <v>287</v>
      </c>
      <c r="C152" s="46" t="s">
        <v>155</v>
      </c>
      <c r="D152" s="60" t="s">
        <v>73</v>
      </c>
      <c r="E152" s="87">
        <v>8</v>
      </c>
      <c r="F152" s="61">
        <v>990</v>
      </c>
      <c r="G152" s="27">
        <f t="shared" si="1"/>
        <v>7920</v>
      </c>
      <c r="H152" s="210" t="s">
        <v>174</v>
      </c>
      <c r="I152" s="211">
        <f>ROUND(SUM(G148:G152),2)</f>
        <v>32944</v>
      </c>
    </row>
    <row r="153" spans="1:9" s="34" customFormat="1" ht="30" customHeight="1" x14ac:dyDescent="0.25">
      <c r="A153" s="16" t="s">
        <v>297</v>
      </c>
      <c r="B153" s="17" t="s">
        <v>176</v>
      </c>
      <c r="C153" s="44" t="s">
        <v>494</v>
      </c>
      <c r="D153" s="64" t="s">
        <v>73</v>
      </c>
      <c r="E153" s="138">
        <v>750</v>
      </c>
      <c r="F153" s="45">
        <v>15.6</v>
      </c>
      <c r="G153" s="21">
        <f t="shared" si="1"/>
        <v>11700</v>
      </c>
      <c r="H153" s="238"/>
      <c r="I153" s="83"/>
    </row>
    <row r="154" spans="1:9" s="34" customFormat="1" ht="30" customHeight="1" x14ac:dyDescent="0.25">
      <c r="A154" s="22" t="s">
        <v>297</v>
      </c>
      <c r="B154" s="23" t="s">
        <v>299</v>
      </c>
      <c r="C154" s="46" t="s">
        <v>298</v>
      </c>
      <c r="D154" s="60" t="s">
        <v>73</v>
      </c>
      <c r="E154" s="87">
        <v>26</v>
      </c>
      <c r="F154" s="61">
        <v>21.1</v>
      </c>
      <c r="G154" s="27">
        <f t="shared" si="1"/>
        <v>548.6</v>
      </c>
      <c r="H154" s="238"/>
      <c r="I154" s="83"/>
    </row>
    <row r="155" spans="1:9" s="34" customFormat="1" ht="30" customHeight="1" x14ac:dyDescent="0.25">
      <c r="A155" s="22" t="s">
        <v>297</v>
      </c>
      <c r="B155" s="23" t="s">
        <v>300</v>
      </c>
      <c r="C155" s="46" t="s">
        <v>159</v>
      </c>
      <c r="D155" s="60" t="s">
        <v>73</v>
      </c>
      <c r="E155" s="87">
        <v>15</v>
      </c>
      <c r="F155" s="61">
        <v>55.8</v>
      </c>
      <c r="G155" s="27">
        <f t="shared" si="1"/>
        <v>837</v>
      </c>
      <c r="H155" s="238"/>
      <c r="I155" s="83"/>
    </row>
    <row r="156" spans="1:9" s="34" customFormat="1" ht="30" customHeight="1" x14ac:dyDescent="0.25">
      <c r="A156" s="22" t="s">
        <v>297</v>
      </c>
      <c r="B156" s="23" t="s">
        <v>301</v>
      </c>
      <c r="C156" s="46" t="s">
        <v>161</v>
      </c>
      <c r="D156" s="60" t="s">
        <v>127</v>
      </c>
      <c r="E156" s="87">
        <v>60</v>
      </c>
      <c r="F156" s="61">
        <v>19.5</v>
      </c>
      <c r="G156" s="27">
        <f t="shared" si="1"/>
        <v>1170</v>
      </c>
      <c r="H156" s="238"/>
      <c r="I156" s="83"/>
    </row>
    <row r="157" spans="1:9" s="34" customFormat="1" ht="30" customHeight="1" x14ac:dyDescent="0.25">
      <c r="A157" s="22" t="s">
        <v>297</v>
      </c>
      <c r="B157" s="23" t="s">
        <v>302</v>
      </c>
      <c r="C157" s="46" t="s">
        <v>163</v>
      </c>
      <c r="D157" s="60" t="s">
        <v>73</v>
      </c>
      <c r="E157" s="87">
        <v>22</v>
      </c>
      <c r="F157" s="61">
        <v>27.9</v>
      </c>
      <c r="G157" s="27">
        <f t="shared" si="1"/>
        <v>613.79999999999995</v>
      </c>
      <c r="H157" s="238"/>
      <c r="I157" s="83"/>
    </row>
    <row r="158" spans="1:9" s="34" customFormat="1" ht="30" customHeight="1" x14ac:dyDescent="0.25">
      <c r="A158" s="22" t="s">
        <v>297</v>
      </c>
      <c r="B158" s="23" t="s">
        <v>304</v>
      </c>
      <c r="C158" s="46" t="s">
        <v>400</v>
      </c>
      <c r="D158" s="60" t="s">
        <v>73</v>
      </c>
      <c r="E158" s="87">
        <v>4</v>
      </c>
      <c r="F158" s="61">
        <v>41.8</v>
      </c>
      <c r="G158" s="27">
        <f t="shared" si="1"/>
        <v>167.2</v>
      </c>
      <c r="H158" s="238"/>
      <c r="I158" s="83"/>
    </row>
    <row r="159" spans="1:9" s="34" customFormat="1" ht="30" customHeight="1" thickBot="1" x14ac:dyDescent="0.3">
      <c r="A159" s="22" t="s">
        <v>297</v>
      </c>
      <c r="B159" s="23" t="s">
        <v>575</v>
      </c>
      <c r="C159" s="46" t="s">
        <v>576</v>
      </c>
      <c r="D159" s="60" t="s">
        <v>73</v>
      </c>
      <c r="E159" s="87">
        <v>9</v>
      </c>
      <c r="F159" s="61">
        <v>27.9</v>
      </c>
      <c r="G159" s="27">
        <f t="shared" si="1"/>
        <v>251.1</v>
      </c>
      <c r="H159" s="199"/>
      <c r="I159" s="83"/>
    </row>
    <row r="160" spans="1:9" s="34" customFormat="1" ht="30" customHeight="1" thickBot="1" x14ac:dyDescent="0.3">
      <c r="A160" s="57" t="s">
        <v>297</v>
      </c>
      <c r="B160" s="62" t="s">
        <v>577</v>
      </c>
      <c r="C160" s="49" t="s">
        <v>165</v>
      </c>
      <c r="D160" s="68" t="s">
        <v>63</v>
      </c>
      <c r="E160" s="141">
        <v>30</v>
      </c>
      <c r="F160" s="59">
        <v>108.8</v>
      </c>
      <c r="G160" s="55">
        <f t="shared" si="1"/>
        <v>3264</v>
      </c>
      <c r="H160" s="239" t="s">
        <v>178</v>
      </c>
      <c r="I160" s="211">
        <f>ROUND(SUM(G153:G160),2)</f>
        <v>18551.7</v>
      </c>
    </row>
    <row r="161" spans="1:9" s="34" customFormat="1" ht="45" x14ac:dyDescent="0.25">
      <c r="A161" s="105" t="s">
        <v>305</v>
      </c>
      <c r="B161" s="106" t="s">
        <v>306</v>
      </c>
      <c r="C161" s="107" t="s">
        <v>307</v>
      </c>
      <c r="D161" s="108" t="s">
        <v>127</v>
      </c>
      <c r="E161" s="145">
        <v>295</v>
      </c>
      <c r="F161" s="109">
        <v>2.34</v>
      </c>
      <c r="G161" s="110">
        <f t="shared" si="1"/>
        <v>690.3</v>
      </c>
      <c r="H161" s="83"/>
      <c r="I161" s="83"/>
    </row>
    <row r="162" spans="1:9" s="34" customFormat="1" ht="45" x14ac:dyDescent="0.25">
      <c r="A162" s="22" t="s">
        <v>305</v>
      </c>
      <c r="B162" s="69" t="s">
        <v>308</v>
      </c>
      <c r="C162" s="46" t="s">
        <v>169</v>
      </c>
      <c r="D162" s="70" t="s">
        <v>127</v>
      </c>
      <c r="E162" s="87">
        <v>1560</v>
      </c>
      <c r="F162" s="61">
        <v>2.34</v>
      </c>
      <c r="G162" s="27">
        <f t="shared" si="1"/>
        <v>3650.4</v>
      </c>
      <c r="H162" s="200"/>
      <c r="I162" s="201"/>
    </row>
    <row r="163" spans="1:9" s="34" customFormat="1" ht="45" x14ac:dyDescent="0.25">
      <c r="A163" s="22" t="s">
        <v>305</v>
      </c>
      <c r="B163" s="69" t="s">
        <v>309</v>
      </c>
      <c r="C163" s="46" t="s">
        <v>495</v>
      </c>
      <c r="D163" s="70" t="s">
        <v>127</v>
      </c>
      <c r="E163" s="87">
        <v>46</v>
      </c>
      <c r="F163" s="61">
        <v>4.88</v>
      </c>
      <c r="G163" s="27">
        <f t="shared" si="1"/>
        <v>224.48</v>
      </c>
      <c r="H163" s="200"/>
      <c r="I163" s="201"/>
    </row>
    <row r="164" spans="1:9" s="34" customFormat="1" ht="45" x14ac:dyDescent="0.25">
      <c r="A164" s="22" t="s">
        <v>305</v>
      </c>
      <c r="B164" s="69" t="s">
        <v>310</v>
      </c>
      <c r="C164" s="46" t="s">
        <v>171</v>
      </c>
      <c r="D164" s="70" t="s">
        <v>127</v>
      </c>
      <c r="E164" s="87">
        <v>220</v>
      </c>
      <c r="F164" s="61">
        <v>0.59</v>
      </c>
      <c r="G164" s="27">
        <f t="shared" si="1"/>
        <v>129.80000000000001</v>
      </c>
      <c r="H164" s="200"/>
      <c r="I164" s="201"/>
    </row>
    <row r="165" spans="1:9" s="34" customFormat="1" ht="45" x14ac:dyDescent="0.25">
      <c r="A165" s="22" t="s">
        <v>305</v>
      </c>
      <c r="B165" s="69" t="s">
        <v>401</v>
      </c>
      <c r="C165" s="46" t="s">
        <v>578</v>
      </c>
      <c r="D165" s="70" t="s">
        <v>127</v>
      </c>
      <c r="E165" s="87">
        <v>6</v>
      </c>
      <c r="F165" s="61">
        <v>1.17</v>
      </c>
      <c r="G165" s="27">
        <f t="shared" si="1"/>
        <v>7.02</v>
      </c>
      <c r="H165" s="200"/>
      <c r="I165" s="201"/>
    </row>
    <row r="166" spans="1:9" s="34" customFormat="1" ht="45" x14ac:dyDescent="0.25">
      <c r="A166" s="22" t="s">
        <v>305</v>
      </c>
      <c r="B166" s="69" t="s">
        <v>403</v>
      </c>
      <c r="C166" s="46" t="s">
        <v>311</v>
      </c>
      <c r="D166" s="70" t="s">
        <v>127</v>
      </c>
      <c r="E166" s="87">
        <v>115</v>
      </c>
      <c r="F166" s="61">
        <v>1.17</v>
      </c>
      <c r="G166" s="27">
        <f t="shared" si="1"/>
        <v>134.55000000000001</v>
      </c>
      <c r="H166" s="200"/>
      <c r="I166" s="201"/>
    </row>
    <row r="167" spans="1:9" s="34" customFormat="1" ht="45" x14ac:dyDescent="0.25">
      <c r="A167" s="22" t="s">
        <v>305</v>
      </c>
      <c r="B167" s="69" t="s">
        <v>405</v>
      </c>
      <c r="C167" s="46" t="s">
        <v>402</v>
      </c>
      <c r="D167" s="70" t="s">
        <v>127</v>
      </c>
      <c r="E167" s="87">
        <v>224</v>
      </c>
      <c r="F167" s="61">
        <v>1.22</v>
      </c>
      <c r="G167" s="27">
        <f t="shared" si="1"/>
        <v>273.27999999999997</v>
      </c>
      <c r="H167" s="200"/>
      <c r="I167" s="201"/>
    </row>
    <row r="168" spans="1:9" s="34" customFormat="1" ht="45" x14ac:dyDescent="0.25">
      <c r="A168" s="22" t="s">
        <v>305</v>
      </c>
      <c r="B168" s="69" t="s">
        <v>407</v>
      </c>
      <c r="C168" s="46" t="s">
        <v>404</v>
      </c>
      <c r="D168" s="66" t="s">
        <v>63</v>
      </c>
      <c r="E168" s="87">
        <v>11</v>
      </c>
      <c r="F168" s="61">
        <v>20.5</v>
      </c>
      <c r="G168" s="27">
        <f t="shared" si="1"/>
        <v>225.5</v>
      </c>
      <c r="H168" s="200"/>
      <c r="I168" s="201"/>
    </row>
    <row r="169" spans="1:9" s="34" customFormat="1" ht="45" x14ac:dyDescent="0.25">
      <c r="A169" s="22" t="s">
        <v>305</v>
      </c>
      <c r="B169" s="69" t="s">
        <v>579</v>
      </c>
      <c r="C169" s="46" t="s">
        <v>406</v>
      </c>
      <c r="D169" s="70" t="s">
        <v>63</v>
      </c>
      <c r="E169" s="87">
        <v>10</v>
      </c>
      <c r="F169" s="61">
        <v>20.5</v>
      </c>
      <c r="G169" s="27">
        <f t="shared" si="1"/>
        <v>205</v>
      </c>
      <c r="H169" s="200"/>
      <c r="I169" s="201"/>
    </row>
    <row r="170" spans="1:9" s="34" customFormat="1" ht="45.75" thickBot="1" x14ac:dyDescent="0.3">
      <c r="A170" s="22" t="s">
        <v>305</v>
      </c>
      <c r="B170" s="69" t="s">
        <v>580</v>
      </c>
      <c r="C170" s="46" t="s">
        <v>581</v>
      </c>
      <c r="D170" s="70" t="s">
        <v>63</v>
      </c>
      <c r="E170" s="87">
        <v>32</v>
      </c>
      <c r="F170" s="61">
        <v>20.5</v>
      </c>
      <c r="G170" s="27">
        <f t="shared" si="1"/>
        <v>656</v>
      </c>
      <c r="H170" s="200"/>
      <c r="I170" s="201"/>
    </row>
    <row r="171" spans="1:9" s="34" customFormat="1" ht="45.75" thickBot="1" x14ac:dyDescent="0.3">
      <c r="A171" s="38" t="s">
        <v>305</v>
      </c>
      <c r="B171" s="71" t="s">
        <v>582</v>
      </c>
      <c r="C171" s="65" t="s">
        <v>583</v>
      </c>
      <c r="D171" s="302" t="s">
        <v>127</v>
      </c>
      <c r="E171" s="139">
        <v>115</v>
      </c>
      <c r="F171" s="67">
        <v>2.44</v>
      </c>
      <c r="G171" s="41">
        <f t="shared" si="1"/>
        <v>280.60000000000002</v>
      </c>
      <c r="H171" s="239" t="s">
        <v>312</v>
      </c>
      <c r="I171" s="211">
        <f>ROUND(SUM(G161:G171),2)</f>
        <v>6476.93</v>
      </c>
    </row>
    <row r="172" spans="1:9" s="34" customFormat="1" x14ac:dyDescent="0.25">
      <c r="A172" s="16" t="s">
        <v>313</v>
      </c>
      <c r="B172" s="97" t="s">
        <v>314</v>
      </c>
      <c r="C172" s="44" t="s">
        <v>496</v>
      </c>
      <c r="D172" s="99" t="s">
        <v>73</v>
      </c>
      <c r="E172" s="138">
        <v>2</v>
      </c>
      <c r="F172" s="45">
        <v>7344.2</v>
      </c>
      <c r="G172" s="21">
        <f t="shared" si="1"/>
        <v>14688.4</v>
      </c>
      <c r="H172" s="200"/>
      <c r="I172" s="201"/>
    </row>
    <row r="173" spans="1:9" s="34" customFormat="1" x14ac:dyDescent="0.25">
      <c r="A173" s="22" t="s">
        <v>313</v>
      </c>
      <c r="B173" s="69" t="s">
        <v>316</v>
      </c>
      <c r="C173" s="46" t="s">
        <v>498</v>
      </c>
      <c r="D173" s="70" t="s">
        <v>73</v>
      </c>
      <c r="E173" s="87">
        <v>2</v>
      </c>
      <c r="F173" s="61">
        <v>795.24</v>
      </c>
      <c r="G173" s="27">
        <f t="shared" si="1"/>
        <v>1590.48</v>
      </c>
      <c r="H173" s="200"/>
      <c r="I173" s="201"/>
    </row>
    <row r="174" spans="1:9" s="34" customFormat="1" ht="18" customHeight="1" thickBot="1" x14ac:dyDescent="0.3">
      <c r="A174" s="22" t="s">
        <v>313</v>
      </c>
      <c r="B174" s="69" t="s">
        <v>318</v>
      </c>
      <c r="C174" s="46" t="s">
        <v>584</v>
      </c>
      <c r="D174" s="25" t="s">
        <v>63</v>
      </c>
      <c r="E174" s="87">
        <v>500</v>
      </c>
      <c r="F174" s="61">
        <v>7.02</v>
      </c>
      <c r="G174" s="27">
        <f t="shared" si="1"/>
        <v>3510</v>
      </c>
      <c r="H174" s="200"/>
      <c r="I174" s="201"/>
    </row>
    <row r="175" spans="1:9" s="34" customFormat="1" ht="75" customHeight="1" thickBot="1" x14ac:dyDescent="0.3">
      <c r="A175" s="295" t="s">
        <v>313</v>
      </c>
      <c r="B175" s="111" t="s">
        <v>413</v>
      </c>
      <c r="C175" s="112" t="s">
        <v>177</v>
      </c>
      <c r="D175" s="113" t="s">
        <v>149</v>
      </c>
      <c r="E175" s="146">
        <v>1</v>
      </c>
      <c r="F175" s="114">
        <v>884</v>
      </c>
      <c r="G175" s="55">
        <f t="shared" si="1"/>
        <v>884</v>
      </c>
      <c r="H175" s="239" t="s">
        <v>319</v>
      </c>
      <c r="I175" s="211">
        <f>ROUND(SUM(G172:G175),2)</f>
        <v>20672.88</v>
      </c>
    </row>
    <row r="176" spans="1:9" ht="44.25" customHeight="1" thickBot="1" x14ac:dyDescent="0.3">
      <c r="A176" s="79"/>
      <c r="B176" s="79"/>
      <c r="C176" s="79"/>
      <c r="D176" s="80"/>
      <c r="E176" s="143"/>
      <c r="F176" s="81" t="s">
        <v>586</v>
      </c>
      <c r="G176" s="82">
        <f>SUM(G5:G175)</f>
        <v>1096368.8900000001</v>
      </c>
      <c r="H176" s="199"/>
      <c r="I176" s="201"/>
    </row>
    <row r="178" spans="3:3" x14ac:dyDescent="0.25">
      <c r="C178" s="83"/>
    </row>
  </sheetData>
  <sheetProtection algorithmName="SHA-512" hashValue="rBpdpdNCVIaqL+Hqiemt2HDGfa/xn/Hb+FrNPJ7damJzT19WWAb6aGkkr2olu0TBHo8NA9jGzauSU0FQEwcuVw==" saltValue="Iyl612SWcgFRefIIBQy++g==" spinCount="100000" sheet="1" objects="1" scenarios="1"/>
  <mergeCells count="3">
    <mergeCell ref="A3:E3"/>
    <mergeCell ref="H78:H126"/>
    <mergeCell ref="A1:G1"/>
  </mergeCells>
  <pageMargins left="0.7" right="0.40625" top="0.75" bottom="0.75" header="0.3" footer="0.3"/>
  <pageSetup paperSize="9" scale="60"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I30"/>
  <sheetViews>
    <sheetView topLeftCell="A14" zoomScaleNormal="100" workbookViewId="0">
      <selection activeCell="F5" sqref="F5:F29"/>
    </sheetView>
  </sheetViews>
  <sheetFormatPr defaultColWidth="9.140625" defaultRowHeight="15" x14ac:dyDescent="0.25"/>
  <cols>
    <col min="1" max="1" width="31.7109375" style="1" bestFit="1" customWidth="1"/>
    <col min="2" max="2" width="8.28515625" style="1" bestFit="1" customWidth="1"/>
    <col min="3" max="3" width="86.42578125" style="1" customWidth="1"/>
    <col min="4" max="4" width="9.140625" style="1"/>
    <col min="5" max="5" width="16.28515625" style="126" customWidth="1"/>
    <col min="6" max="6" width="21.5703125" style="1" customWidth="1"/>
    <col min="7" max="7" width="14.7109375" style="1" customWidth="1"/>
    <col min="8" max="8" width="21.5703125" style="1" customWidth="1"/>
    <col min="9" max="9" width="16.140625" style="1" customWidth="1"/>
    <col min="10" max="16384" width="9.140625" style="1"/>
  </cols>
  <sheetData>
    <row r="1" spans="1:9" s="5" customFormat="1" ht="40.15" customHeight="1" x14ac:dyDescent="0.25">
      <c r="A1" s="324" t="s">
        <v>531</v>
      </c>
      <c r="B1" s="324"/>
      <c r="C1" s="324"/>
      <c r="D1" s="324"/>
      <c r="E1" s="324"/>
      <c r="F1" s="324"/>
      <c r="G1" s="324"/>
      <c r="H1" s="4"/>
    </row>
    <row r="2" spans="1:9" s="5" customFormat="1" ht="21.75" customHeight="1" thickBot="1" x14ac:dyDescent="0.3">
      <c r="A2" s="6"/>
      <c r="B2" s="6"/>
      <c r="C2" s="7"/>
      <c r="D2" s="6"/>
      <c r="E2" s="136"/>
      <c r="F2" s="6"/>
      <c r="G2" s="6"/>
      <c r="H2" s="4"/>
    </row>
    <row r="3" spans="1:9" x14ac:dyDescent="0.25">
      <c r="A3" s="322" t="s">
        <v>587</v>
      </c>
      <c r="B3" s="323"/>
      <c r="C3" s="323"/>
      <c r="D3" s="323"/>
      <c r="E3" s="323"/>
      <c r="F3" s="8"/>
      <c r="G3" s="9"/>
      <c r="H3" s="4"/>
      <c r="I3" s="5"/>
    </row>
    <row r="4" spans="1:9" ht="43.5" thickBot="1" x14ac:dyDescent="0.3">
      <c r="A4" s="176" t="s">
        <v>51</v>
      </c>
      <c r="B4" s="177" t="s">
        <v>52</v>
      </c>
      <c r="C4" s="178" t="s">
        <v>53</v>
      </c>
      <c r="D4" s="179" t="s">
        <v>54</v>
      </c>
      <c r="E4" s="180" t="s">
        <v>55</v>
      </c>
      <c r="F4" s="181" t="s">
        <v>56</v>
      </c>
      <c r="G4" s="182" t="s">
        <v>57</v>
      </c>
      <c r="H4" s="193"/>
      <c r="I4" s="84"/>
    </row>
    <row r="5" spans="1:9" x14ac:dyDescent="0.25">
      <c r="A5" s="16" t="s">
        <v>322</v>
      </c>
      <c r="B5" s="97" t="s">
        <v>59</v>
      </c>
      <c r="C5" s="194" t="s">
        <v>323</v>
      </c>
      <c r="D5" s="195" t="s">
        <v>68</v>
      </c>
      <c r="E5" s="196">
        <v>2602</v>
      </c>
      <c r="F5" s="183">
        <v>5.7</v>
      </c>
      <c r="G5" s="21">
        <f t="shared" ref="G5:G29" si="0">ROUND((E5*F5),2)</f>
        <v>14831.4</v>
      </c>
      <c r="H5" s="193"/>
      <c r="I5" s="84"/>
    </row>
    <row r="6" spans="1:9" x14ac:dyDescent="0.25">
      <c r="A6" s="22" t="s">
        <v>322</v>
      </c>
      <c r="B6" s="69" t="s">
        <v>6</v>
      </c>
      <c r="C6" s="29" t="s">
        <v>324</v>
      </c>
      <c r="D6" s="102" t="s">
        <v>68</v>
      </c>
      <c r="E6" s="197">
        <v>1991</v>
      </c>
      <c r="F6" s="184">
        <v>3.04</v>
      </c>
      <c r="G6" s="27">
        <f t="shared" si="0"/>
        <v>6052.64</v>
      </c>
      <c r="H6" s="193"/>
      <c r="I6" s="84"/>
    </row>
    <row r="7" spans="1:9" x14ac:dyDescent="0.25">
      <c r="A7" s="22" t="s">
        <v>322</v>
      </c>
      <c r="B7" s="69" t="s">
        <v>10</v>
      </c>
      <c r="C7" s="29" t="s">
        <v>325</v>
      </c>
      <c r="D7" s="102" t="s">
        <v>68</v>
      </c>
      <c r="E7" s="197">
        <v>1991</v>
      </c>
      <c r="F7" s="184">
        <v>3.99</v>
      </c>
      <c r="G7" s="27">
        <f t="shared" si="0"/>
        <v>7944.09</v>
      </c>
      <c r="H7" s="193"/>
      <c r="I7" s="84"/>
    </row>
    <row r="8" spans="1:9" x14ac:dyDescent="0.25">
      <c r="A8" s="22" t="s">
        <v>322</v>
      </c>
      <c r="B8" s="69" t="s">
        <v>14</v>
      </c>
      <c r="C8" s="29" t="s">
        <v>326</v>
      </c>
      <c r="D8" s="102" t="s">
        <v>68</v>
      </c>
      <c r="E8" s="197">
        <v>125</v>
      </c>
      <c r="F8" s="184">
        <v>13.6</v>
      </c>
      <c r="G8" s="27">
        <f t="shared" si="0"/>
        <v>1700</v>
      </c>
      <c r="H8" s="193"/>
      <c r="I8" s="84"/>
    </row>
    <row r="9" spans="1:9" x14ac:dyDescent="0.25">
      <c r="A9" s="22" t="s">
        <v>322</v>
      </c>
      <c r="B9" s="69" t="s">
        <v>16</v>
      </c>
      <c r="C9" s="29" t="s">
        <v>423</v>
      </c>
      <c r="D9" s="102" t="s">
        <v>65</v>
      </c>
      <c r="E9" s="197">
        <v>297</v>
      </c>
      <c r="F9" s="184">
        <v>79.540000000000006</v>
      </c>
      <c r="G9" s="27">
        <f t="shared" si="0"/>
        <v>23623.38</v>
      </c>
      <c r="H9" s="193"/>
      <c r="I9" s="84"/>
    </row>
    <row r="10" spans="1:9" ht="30" x14ac:dyDescent="0.25">
      <c r="A10" s="22" t="s">
        <v>322</v>
      </c>
      <c r="B10" s="69" t="s">
        <v>20</v>
      </c>
      <c r="C10" s="29" t="s">
        <v>588</v>
      </c>
      <c r="D10" s="102" t="s">
        <v>127</v>
      </c>
      <c r="E10" s="198">
        <v>54.433999999999997</v>
      </c>
      <c r="F10" s="184">
        <v>556.6</v>
      </c>
      <c r="G10" s="27">
        <f t="shared" si="0"/>
        <v>30297.96</v>
      </c>
      <c r="H10" s="193"/>
      <c r="I10" s="84"/>
    </row>
    <row r="11" spans="1:9" ht="30" x14ac:dyDescent="0.25">
      <c r="A11" s="22" t="s">
        <v>322</v>
      </c>
      <c r="B11" s="69" t="s">
        <v>24</v>
      </c>
      <c r="C11" s="29" t="s">
        <v>331</v>
      </c>
      <c r="D11" s="102" t="s">
        <v>68</v>
      </c>
      <c r="E11" s="225">
        <v>2.2999999999999998</v>
      </c>
      <c r="F11" s="184">
        <v>935.59</v>
      </c>
      <c r="G11" s="27">
        <f t="shared" si="0"/>
        <v>2151.86</v>
      </c>
      <c r="H11" s="199"/>
      <c r="I11" s="84"/>
    </row>
    <row r="12" spans="1:9" ht="30" x14ac:dyDescent="0.25">
      <c r="A12" s="22" t="s">
        <v>322</v>
      </c>
      <c r="B12" s="69" t="s">
        <v>32</v>
      </c>
      <c r="C12" s="29" t="s">
        <v>333</v>
      </c>
      <c r="D12" s="102" t="s">
        <v>63</v>
      </c>
      <c r="E12" s="197">
        <v>19</v>
      </c>
      <c r="F12" s="184">
        <v>10.1</v>
      </c>
      <c r="G12" s="27">
        <f t="shared" si="0"/>
        <v>191.9</v>
      </c>
      <c r="H12" s="200"/>
      <c r="I12" s="201"/>
    </row>
    <row r="13" spans="1:9" ht="30" x14ac:dyDescent="0.25">
      <c r="A13" s="22" t="s">
        <v>322</v>
      </c>
      <c r="B13" s="69" t="s">
        <v>34</v>
      </c>
      <c r="C13" s="29" t="s">
        <v>334</v>
      </c>
      <c r="D13" s="102" t="s">
        <v>63</v>
      </c>
      <c r="E13" s="197">
        <v>786</v>
      </c>
      <c r="F13" s="184">
        <v>1.01</v>
      </c>
      <c r="G13" s="27">
        <f t="shared" si="0"/>
        <v>793.86</v>
      </c>
      <c r="H13" s="200"/>
      <c r="I13" s="201"/>
    </row>
    <row r="14" spans="1:9" x14ac:dyDescent="0.25">
      <c r="A14" s="22" t="s">
        <v>322</v>
      </c>
      <c r="B14" s="69" t="s">
        <v>75</v>
      </c>
      <c r="C14" s="202" t="s">
        <v>335</v>
      </c>
      <c r="D14" s="102" t="s">
        <v>63</v>
      </c>
      <c r="E14" s="197">
        <v>102</v>
      </c>
      <c r="F14" s="184">
        <v>1.1299999999999999</v>
      </c>
      <c r="G14" s="27">
        <f t="shared" si="0"/>
        <v>115.26</v>
      </c>
      <c r="H14" s="200"/>
      <c r="I14" s="203"/>
    </row>
    <row r="15" spans="1:9" x14ac:dyDescent="0.25">
      <c r="A15" s="22" t="s">
        <v>322</v>
      </c>
      <c r="B15" s="69" t="s">
        <v>193</v>
      </c>
      <c r="C15" s="202" t="s">
        <v>336</v>
      </c>
      <c r="D15" s="102" t="s">
        <v>63</v>
      </c>
      <c r="E15" s="197">
        <v>40</v>
      </c>
      <c r="F15" s="184">
        <v>1.24</v>
      </c>
      <c r="G15" s="27">
        <f t="shared" si="0"/>
        <v>49.6</v>
      </c>
      <c r="H15" s="200"/>
      <c r="I15" s="201"/>
    </row>
    <row r="16" spans="1:9" x14ac:dyDescent="0.25">
      <c r="A16" s="22" t="s">
        <v>322</v>
      </c>
      <c r="B16" s="69" t="s">
        <v>194</v>
      </c>
      <c r="C16" s="202" t="s">
        <v>338</v>
      </c>
      <c r="D16" s="102" t="s">
        <v>68</v>
      </c>
      <c r="E16" s="197">
        <v>16</v>
      </c>
      <c r="F16" s="184">
        <v>22.11</v>
      </c>
      <c r="G16" s="27">
        <f t="shared" si="0"/>
        <v>353.76</v>
      </c>
      <c r="H16" s="200"/>
      <c r="I16" s="201"/>
    </row>
    <row r="17" spans="1:9" x14ac:dyDescent="0.25">
      <c r="A17" s="22" t="s">
        <v>322</v>
      </c>
      <c r="B17" s="69" t="s">
        <v>195</v>
      </c>
      <c r="C17" s="202" t="s">
        <v>339</v>
      </c>
      <c r="D17" s="102" t="s">
        <v>68</v>
      </c>
      <c r="E17" s="204">
        <v>1.8</v>
      </c>
      <c r="F17" s="184">
        <v>92.5</v>
      </c>
      <c r="G17" s="27">
        <f t="shared" si="0"/>
        <v>166.5</v>
      </c>
      <c r="H17" s="200"/>
      <c r="I17" s="201"/>
    </row>
    <row r="18" spans="1:9" x14ac:dyDescent="0.25">
      <c r="A18" s="22" t="s">
        <v>322</v>
      </c>
      <c r="B18" s="69" t="s">
        <v>197</v>
      </c>
      <c r="C18" s="202" t="s">
        <v>340</v>
      </c>
      <c r="D18" s="102" t="s">
        <v>68</v>
      </c>
      <c r="E18" s="204">
        <v>36.1</v>
      </c>
      <c r="F18" s="184">
        <v>22.11</v>
      </c>
      <c r="G18" s="27">
        <f t="shared" si="0"/>
        <v>798.17</v>
      </c>
      <c r="H18" s="200"/>
      <c r="I18" s="201"/>
    </row>
    <row r="19" spans="1:9" x14ac:dyDescent="0.25">
      <c r="A19" s="22" t="s">
        <v>322</v>
      </c>
      <c r="B19" s="69" t="s">
        <v>199</v>
      </c>
      <c r="C19" s="202" t="s">
        <v>425</v>
      </c>
      <c r="D19" s="102" t="s">
        <v>68</v>
      </c>
      <c r="E19" s="204">
        <v>0.4</v>
      </c>
      <c r="F19" s="184">
        <v>286.49</v>
      </c>
      <c r="G19" s="27">
        <f t="shared" si="0"/>
        <v>114.6</v>
      </c>
      <c r="H19" s="200"/>
      <c r="I19" s="201"/>
    </row>
    <row r="20" spans="1:9" ht="30" x14ac:dyDescent="0.25">
      <c r="A20" s="22" t="s">
        <v>322</v>
      </c>
      <c r="B20" s="69" t="s">
        <v>201</v>
      </c>
      <c r="C20" s="202" t="s">
        <v>341</v>
      </c>
      <c r="D20" s="102" t="s">
        <v>68</v>
      </c>
      <c r="E20" s="197">
        <v>328</v>
      </c>
      <c r="F20" s="184">
        <v>8.2200000000000006</v>
      </c>
      <c r="G20" s="27">
        <f t="shared" si="0"/>
        <v>2696.16</v>
      </c>
      <c r="H20" s="200"/>
      <c r="I20" s="201"/>
    </row>
    <row r="21" spans="1:9" x14ac:dyDescent="0.25">
      <c r="A21" s="22" t="s">
        <v>322</v>
      </c>
      <c r="B21" s="69" t="s">
        <v>203</v>
      </c>
      <c r="C21" s="29" t="s">
        <v>342</v>
      </c>
      <c r="D21" s="102" t="s">
        <v>68</v>
      </c>
      <c r="E21" s="204">
        <v>27.3</v>
      </c>
      <c r="F21" s="184">
        <v>92.5</v>
      </c>
      <c r="G21" s="27">
        <f t="shared" si="0"/>
        <v>2525.25</v>
      </c>
      <c r="H21" s="200"/>
      <c r="I21" s="201"/>
    </row>
    <row r="22" spans="1:9" x14ac:dyDescent="0.25">
      <c r="A22" s="22" t="s">
        <v>322</v>
      </c>
      <c r="B22" s="69" t="s">
        <v>205</v>
      </c>
      <c r="C22" s="29" t="s">
        <v>343</v>
      </c>
      <c r="D22" s="102" t="s">
        <v>127</v>
      </c>
      <c r="E22" s="197">
        <v>487</v>
      </c>
      <c r="F22" s="184">
        <v>2.87</v>
      </c>
      <c r="G22" s="27">
        <f t="shared" si="0"/>
        <v>1397.69</v>
      </c>
      <c r="H22" s="200"/>
      <c r="I22" s="201"/>
    </row>
    <row r="23" spans="1:9" x14ac:dyDescent="0.25">
      <c r="A23" s="22" t="s">
        <v>322</v>
      </c>
      <c r="B23" s="69" t="s">
        <v>206</v>
      </c>
      <c r="C23" s="29" t="s">
        <v>344</v>
      </c>
      <c r="D23" s="102" t="s">
        <v>332</v>
      </c>
      <c r="E23" s="197">
        <v>733</v>
      </c>
      <c r="F23" s="184">
        <v>1.21</v>
      </c>
      <c r="G23" s="27">
        <f t="shared" si="0"/>
        <v>886.93</v>
      </c>
      <c r="H23" s="200"/>
      <c r="I23" s="201"/>
    </row>
    <row r="24" spans="1:9" x14ac:dyDescent="0.25">
      <c r="A24" s="22" t="s">
        <v>322</v>
      </c>
      <c r="B24" s="69" t="s">
        <v>207</v>
      </c>
      <c r="C24" s="29" t="s">
        <v>345</v>
      </c>
      <c r="D24" s="102" t="s">
        <v>68</v>
      </c>
      <c r="E24" s="204">
        <v>6.7</v>
      </c>
      <c r="F24" s="184">
        <v>286.49</v>
      </c>
      <c r="G24" s="27">
        <f t="shared" si="0"/>
        <v>1919.48</v>
      </c>
      <c r="H24" s="200"/>
      <c r="I24" s="201"/>
    </row>
    <row r="25" spans="1:9" x14ac:dyDescent="0.25">
      <c r="A25" s="22" t="s">
        <v>322</v>
      </c>
      <c r="B25" s="69" t="s">
        <v>209</v>
      </c>
      <c r="C25" s="29" t="s">
        <v>346</v>
      </c>
      <c r="D25" s="102" t="s">
        <v>68</v>
      </c>
      <c r="E25" s="204">
        <v>18.8</v>
      </c>
      <c r="F25" s="184">
        <v>286.49</v>
      </c>
      <c r="G25" s="27">
        <f t="shared" si="0"/>
        <v>5386.01</v>
      </c>
      <c r="H25" s="84"/>
      <c r="I25" s="84"/>
    </row>
    <row r="26" spans="1:9" x14ac:dyDescent="0.25">
      <c r="A26" s="22" t="s">
        <v>322</v>
      </c>
      <c r="B26" s="69" t="s">
        <v>211</v>
      </c>
      <c r="C26" s="29" t="s">
        <v>347</v>
      </c>
      <c r="D26" s="102" t="s">
        <v>68</v>
      </c>
      <c r="E26" s="204">
        <v>2.1</v>
      </c>
      <c r="F26" s="184">
        <v>286.49</v>
      </c>
      <c r="G26" s="27">
        <f t="shared" si="0"/>
        <v>601.63</v>
      </c>
      <c r="H26" s="200"/>
      <c r="I26" s="201"/>
    </row>
    <row r="27" spans="1:9" x14ac:dyDescent="0.25">
      <c r="A27" s="22" t="s">
        <v>322</v>
      </c>
      <c r="B27" s="69" t="s">
        <v>213</v>
      </c>
      <c r="C27" s="29" t="s">
        <v>373</v>
      </c>
      <c r="D27" s="102" t="s">
        <v>68</v>
      </c>
      <c r="E27" s="204">
        <v>4.7</v>
      </c>
      <c r="F27" s="184">
        <v>87.79</v>
      </c>
      <c r="G27" s="27">
        <f t="shared" si="0"/>
        <v>412.61</v>
      </c>
      <c r="H27" s="200"/>
      <c r="I27" s="201"/>
    </row>
    <row r="28" spans="1:9" ht="15.75" thickBot="1" x14ac:dyDescent="0.3">
      <c r="A28" s="22" t="s">
        <v>322</v>
      </c>
      <c r="B28" s="69" t="s">
        <v>215</v>
      </c>
      <c r="C28" s="29" t="s">
        <v>375</v>
      </c>
      <c r="D28" s="102" t="s">
        <v>127</v>
      </c>
      <c r="E28" s="197">
        <v>90</v>
      </c>
      <c r="F28" s="184">
        <v>157.99</v>
      </c>
      <c r="G28" s="27">
        <f t="shared" si="0"/>
        <v>14219.1</v>
      </c>
    </row>
    <row r="29" spans="1:9" ht="29.25" thickBot="1" x14ac:dyDescent="0.3">
      <c r="A29" s="174" t="s">
        <v>322</v>
      </c>
      <c r="B29" s="205" t="s">
        <v>348</v>
      </c>
      <c r="C29" s="206" t="s">
        <v>902</v>
      </c>
      <c r="D29" s="207" t="s">
        <v>127</v>
      </c>
      <c r="E29" s="208">
        <v>90</v>
      </c>
      <c r="F29" s="175">
        <v>31.13</v>
      </c>
      <c r="G29" s="209">
        <f t="shared" si="0"/>
        <v>2801.7</v>
      </c>
      <c r="H29" s="210" t="s">
        <v>77</v>
      </c>
      <c r="I29" s="211">
        <f>ROUND(SUM(G5:G29),2)</f>
        <v>122031.54</v>
      </c>
    </row>
    <row r="30" spans="1:9" ht="43.5" thickBot="1" x14ac:dyDescent="0.3">
      <c r="F30" s="81" t="s">
        <v>589</v>
      </c>
      <c r="G30" s="115">
        <f>SUM(G5:G29)</f>
        <v>122031.54</v>
      </c>
    </row>
  </sheetData>
  <sheetProtection algorithmName="SHA-512" hashValue="SUk0iST5zi8j7TLQax1DIdyVPGvYudh84qXDxPU21Ojy/49KuwgO0EH1y6Aos2bUFdALE7QindT/R8xUakNr+Q==" saltValue="L1ZiaQHoCa9pQo5lZtG74A==" spinCount="100000" sheet="1" objects="1" scenarios="1"/>
  <mergeCells count="2">
    <mergeCell ref="A3:E3"/>
    <mergeCell ref="A1:G1"/>
  </mergeCells>
  <pageMargins left="0.7" right="0.7" top="0.75" bottom="0.75" header="0.3" footer="0.3"/>
  <pageSetup paperSize="9" scale="55"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O173"/>
  <sheetViews>
    <sheetView topLeftCell="A156" zoomScale="98" zoomScaleNormal="98" workbookViewId="0">
      <selection activeCell="F5" sqref="F5:F170"/>
    </sheetView>
  </sheetViews>
  <sheetFormatPr defaultColWidth="9.140625" defaultRowHeight="15" x14ac:dyDescent="0.25"/>
  <cols>
    <col min="1" max="1" width="31.7109375" style="83" bestFit="1" customWidth="1"/>
    <col min="2" max="2" width="8.28515625" style="83" bestFit="1" customWidth="1"/>
    <col min="3" max="3" width="86.42578125" style="86" customWidth="1"/>
    <col min="4" max="4" width="9.140625" style="84"/>
    <col min="5" max="5" width="16.28515625" style="144" customWidth="1"/>
    <col min="6" max="6" width="21.5703125" style="85" customWidth="1"/>
    <col min="7" max="7" width="14.7109375" style="84" customWidth="1"/>
    <col min="8" max="8" width="21.5703125" style="4" customWidth="1"/>
    <col min="9" max="9" width="16.140625" style="5" customWidth="1"/>
    <col min="10" max="10" width="9.140625" style="5"/>
    <col min="11" max="11" width="11.42578125" style="5" bestFit="1" customWidth="1"/>
    <col min="12" max="14" width="9.140625" style="5"/>
    <col min="15" max="15" width="11.42578125" style="5" bestFit="1" customWidth="1"/>
    <col min="16" max="16384" width="9.140625" style="5"/>
  </cols>
  <sheetData>
    <row r="1" spans="1:9" ht="40.15" customHeight="1" x14ac:dyDescent="0.25">
      <c r="A1" s="324" t="s">
        <v>590</v>
      </c>
      <c r="B1" s="324"/>
      <c r="C1" s="324"/>
      <c r="D1" s="324"/>
      <c r="E1" s="324"/>
      <c r="F1" s="324"/>
      <c r="G1" s="324"/>
    </row>
    <row r="2" spans="1:9" ht="21.75" customHeight="1" thickBot="1" x14ac:dyDescent="0.3">
      <c r="A2" s="6"/>
      <c r="B2" s="6"/>
      <c r="C2" s="7"/>
      <c r="D2" s="6"/>
      <c r="E2" s="136"/>
      <c r="F2" s="6"/>
      <c r="G2" s="6"/>
    </row>
    <row r="3" spans="1:9" ht="21.75" customHeight="1" x14ac:dyDescent="0.25">
      <c r="A3" s="322" t="s">
        <v>591</v>
      </c>
      <c r="B3" s="323"/>
      <c r="C3" s="323"/>
      <c r="D3" s="323"/>
      <c r="E3" s="323"/>
      <c r="F3" s="8"/>
      <c r="G3" s="9"/>
    </row>
    <row r="4" spans="1:9" ht="43.5" thickBot="1" x14ac:dyDescent="0.3">
      <c r="A4" s="10" t="s">
        <v>51</v>
      </c>
      <c r="B4" s="11" t="s">
        <v>52</v>
      </c>
      <c r="C4" s="12" t="s">
        <v>53</v>
      </c>
      <c r="D4" s="13" t="s">
        <v>54</v>
      </c>
      <c r="E4" s="137" t="s">
        <v>55</v>
      </c>
      <c r="F4" s="14" t="s">
        <v>56</v>
      </c>
      <c r="G4" s="15" t="s">
        <v>57</v>
      </c>
      <c r="H4" s="193"/>
      <c r="I4" s="84"/>
    </row>
    <row r="5" spans="1:9" x14ac:dyDescent="0.25">
      <c r="A5" s="16" t="s">
        <v>58</v>
      </c>
      <c r="B5" s="17" t="s">
        <v>59</v>
      </c>
      <c r="C5" s="18" t="s">
        <v>60</v>
      </c>
      <c r="D5" s="19" t="s">
        <v>61</v>
      </c>
      <c r="E5" s="119">
        <v>2.2639999999999998</v>
      </c>
      <c r="F5" s="20">
        <v>433</v>
      </c>
      <c r="G5" s="21">
        <f t="shared" ref="G5:G126" si="0">ROUND((E5*F5),2)</f>
        <v>980.31</v>
      </c>
      <c r="H5" s="193"/>
      <c r="I5" s="84"/>
    </row>
    <row r="6" spans="1:9" x14ac:dyDescent="0.25">
      <c r="A6" s="22" t="s">
        <v>58</v>
      </c>
      <c r="B6" s="23" t="s">
        <v>6</v>
      </c>
      <c r="C6" s="28" t="s">
        <v>182</v>
      </c>
      <c r="D6" s="25" t="s">
        <v>73</v>
      </c>
      <c r="E6" s="87">
        <v>125</v>
      </c>
      <c r="F6" s="26">
        <v>25</v>
      </c>
      <c r="G6" s="27">
        <f t="shared" si="0"/>
        <v>3125</v>
      </c>
      <c r="H6" s="193"/>
      <c r="I6" s="84"/>
    </row>
    <row r="7" spans="1:9" x14ac:dyDescent="0.25">
      <c r="A7" s="22" t="s">
        <v>58</v>
      </c>
      <c r="B7" s="23" t="s">
        <v>10</v>
      </c>
      <c r="C7" s="28" t="s">
        <v>379</v>
      </c>
      <c r="D7" s="25" t="s">
        <v>73</v>
      </c>
      <c r="E7" s="87">
        <v>2</v>
      </c>
      <c r="F7" s="26">
        <v>55</v>
      </c>
      <c r="G7" s="27">
        <f t="shared" si="0"/>
        <v>110</v>
      </c>
      <c r="H7" s="193"/>
      <c r="I7" s="84"/>
    </row>
    <row r="8" spans="1:9" x14ac:dyDescent="0.25">
      <c r="A8" s="22" t="s">
        <v>58</v>
      </c>
      <c r="B8" s="23" t="s">
        <v>14</v>
      </c>
      <c r="C8" s="28" t="s">
        <v>380</v>
      </c>
      <c r="D8" s="25" t="s">
        <v>73</v>
      </c>
      <c r="E8" s="87">
        <v>4</v>
      </c>
      <c r="F8" s="26">
        <v>85</v>
      </c>
      <c r="G8" s="27">
        <f t="shared" si="0"/>
        <v>340</v>
      </c>
      <c r="H8" s="193"/>
      <c r="I8" s="84"/>
    </row>
    <row r="9" spans="1:9" x14ac:dyDescent="0.25">
      <c r="A9" s="22" t="s">
        <v>58</v>
      </c>
      <c r="B9" s="23" t="s">
        <v>16</v>
      </c>
      <c r="C9" s="28" t="s">
        <v>183</v>
      </c>
      <c r="D9" s="25" t="s">
        <v>73</v>
      </c>
      <c r="E9" s="87">
        <v>7</v>
      </c>
      <c r="F9" s="26">
        <v>104</v>
      </c>
      <c r="G9" s="27">
        <f t="shared" si="0"/>
        <v>728</v>
      </c>
      <c r="H9" s="193"/>
      <c r="I9" s="84"/>
    </row>
    <row r="10" spans="1:9" x14ac:dyDescent="0.25">
      <c r="A10" s="22" t="s">
        <v>58</v>
      </c>
      <c r="B10" s="23" t="s">
        <v>20</v>
      </c>
      <c r="C10" s="28" t="s">
        <v>184</v>
      </c>
      <c r="D10" s="25" t="s">
        <v>73</v>
      </c>
      <c r="E10" s="87">
        <v>138</v>
      </c>
      <c r="F10" s="26">
        <v>13</v>
      </c>
      <c r="G10" s="27">
        <f t="shared" si="0"/>
        <v>1794</v>
      </c>
      <c r="H10" s="193"/>
      <c r="I10" s="84"/>
    </row>
    <row r="11" spans="1:9" x14ac:dyDescent="0.25">
      <c r="A11" s="22" t="s">
        <v>58</v>
      </c>
      <c r="B11" s="23" t="s">
        <v>24</v>
      </c>
      <c r="C11" s="28" t="s">
        <v>185</v>
      </c>
      <c r="D11" s="25" t="s">
        <v>73</v>
      </c>
      <c r="E11" s="87">
        <v>138</v>
      </c>
      <c r="F11" s="26">
        <v>18</v>
      </c>
      <c r="G11" s="27">
        <f t="shared" si="0"/>
        <v>2484</v>
      </c>
      <c r="H11" s="193"/>
      <c r="I11" s="84"/>
    </row>
    <row r="12" spans="1:9" x14ac:dyDescent="0.25">
      <c r="A12" s="22" t="s">
        <v>58</v>
      </c>
      <c r="B12" s="23" t="s">
        <v>28</v>
      </c>
      <c r="C12" s="28" t="s">
        <v>503</v>
      </c>
      <c r="D12" s="25" t="s">
        <v>187</v>
      </c>
      <c r="E12" s="87">
        <v>0.5</v>
      </c>
      <c r="F12" s="26">
        <v>3100</v>
      </c>
      <c r="G12" s="27">
        <f t="shared" si="0"/>
        <v>1550</v>
      </c>
      <c r="H12" s="199"/>
      <c r="I12" s="84"/>
    </row>
    <row r="13" spans="1:9" ht="30" x14ac:dyDescent="0.25">
      <c r="A13" s="22" t="s">
        <v>58</v>
      </c>
      <c r="B13" s="23" t="s">
        <v>32</v>
      </c>
      <c r="C13" s="28" t="s">
        <v>188</v>
      </c>
      <c r="D13" s="25" t="s">
        <v>63</v>
      </c>
      <c r="E13" s="87">
        <v>14475</v>
      </c>
      <c r="F13" s="26">
        <v>0.71</v>
      </c>
      <c r="G13" s="27">
        <f t="shared" si="0"/>
        <v>10277.25</v>
      </c>
      <c r="H13" s="84"/>
      <c r="I13" s="84"/>
    </row>
    <row r="14" spans="1:9" ht="60" x14ac:dyDescent="0.25">
      <c r="A14" s="22" t="s">
        <v>58</v>
      </c>
      <c r="B14" s="23" t="s">
        <v>34</v>
      </c>
      <c r="C14" s="24" t="s">
        <v>189</v>
      </c>
      <c r="D14" s="25" t="s">
        <v>149</v>
      </c>
      <c r="E14" s="87">
        <v>1</v>
      </c>
      <c r="F14" s="26">
        <v>650</v>
      </c>
      <c r="G14" s="27">
        <f t="shared" si="0"/>
        <v>650</v>
      </c>
      <c r="H14" s="200"/>
      <c r="I14" s="201"/>
    </row>
    <row r="15" spans="1:9" x14ac:dyDescent="0.25">
      <c r="A15" s="22" t="s">
        <v>58</v>
      </c>
      <c r="B15" s="23" t="s">
        <v>75</v>
      </c>
      <c r="C15" s="24" t="s">
        <v>592</v>
      </c>
      <c r="D15" s="25" t="s">
        <v>63</v>
      </c>
      <c r="E15" s="87">
        <v>16955</v>
      </c>
      <c r="F15" s="26">
        <v>4.25</v>
      </c>
      <c r="G15" s="27">
        <f t="shared" si="0"/>
        <v>72058.75</v>
      </c>
      <c r="H15" s="200"/>
      <c r="I15" s="201"/>
    </row>
    <row r="16" spans="1:9" ht="30" x14ac:dyDescent="0.25">
      <c r="A16" s="22" t="s">
        <v>58</v>
      </c>
      <c r="B16" s="23" t="s">
        <v>193</v>
      </c>
      <c r="C16" s="24" t="s">
        <v>191</v>
      </c>
      <c r="D16" s="25" t="s">
        <v>65</v>
      </c>
      <c r="E16" s="87">
        <v>10580</v>
      </c>
      <c r="F16" s="26">
        <v>18.41</v>
      </c>
      <c r="G16" s="27">
        <f t="shared" si="0"/>
        <v>194777.8</v>
      </c>
      <c r="H16" s="200"/>
      <c r="I16" s="201"/>
    </row>
    <row r="17" spans="1:9" x14ac:dyDescent="0.25">
      <c r="A17" s="22" t="s">
        <v>58</v>
      </c>
      <c r="B17" s="23" t="s">
        <v>194</v>
      </c>
      <c r="C17" s="24" t="s">
        <v>593</v>
      </c>
      <c r="D17" s="25" t="s">
        <v>63</v>
      </c>
      <c r="E17" s="87">
        <v>6700</v>
      </c>
      <c r="F17" s="26">
        <v>1.1000000000000001</v>
      </c>
      <c r="G17" s="27">
        <f t="shared" si="0"/>
        <v>7370</v>
      </c>
      <c r="H17" s="200"/>
      <c r="I17" s="201"/>
    </row>
    <row r="18" spans="1:9" ht="18" x14ac:dyDescent="0.25">
      <c r="A18" s="22" t="s">
        <v>58</v>
      </c>
      <c r="B18" s="23" t="s">
        <v>195</v>
      </c>
      <c r="C18" s="24" t="s">
        <v>67</v>
      </c>
      <c r="D18" s="25" t="s">
        <v>68</v>
      </c>
      <c r="E18" s="87">
        <v>469</v>
      </c>
      <c r="F18" s="26">
        <v>-9.58</v>
      </c>
      <c r="G18" s="27">
        <f t="shared" si="0"/>
        <v>-4493.0200000000004</v>
      </c>
      <c r="H18" s="200"/>
      <c r="I18" s="201"/>
    </row>
    <row r="19" spans="1:9" ht="30" x14ac:dyDescent="0.25">
      <c r="A19" s="22" t="s">
        <v>58</v>
      </c>
      <c r="B19" s="23" t="s">
        <v>197</v>
      </c>
      <c r="C19" s="24" t="s">
        <v>69</v>
      </c>
      <c r="D19" s="25" t="s">
        <v>68</v>
      </c>
      <c r="E19" s="87">
        <v>469</v>
      </c>
      <c r="F19" s="26">
        <v>15.44</v>
      </c>
      <c r="G19" s="27">
        <f t="shared" si="0"/>
        <v>7241.36</v>
      </c>
      <c r="H19" s="200"/>
      <c r="I19" s="201"/>
    </row>
    <row r="20" spans="1:9" ht="30" x14ac:dyDescent="0.25">
      <c r="A20" s="22" t="s">
        <v>58</v>
      </c>
      <c r="B20" s="23" t="s">
        <v>199</v>
      </c>
      <c r="C20" s="24" t="s">
        <v>594</v>
      </c>
      <c r="D20" s="25" t="s">
        <v>63</v>
      </c>
      <c r="E20" s="87">
        <v>8058</v>
      </c>
      <c r="F20" s="26">
        <v>0.98</v>
      </c>
      <c r="G20" s="27">
        <f t="shared" si="0"/>
        <v>7896.84</v>
      </c>
      <c r="H20" s="200"/>
      <c r="I20" s="201"/>
    </row>
    <row r="21" spans="1:9" ht="30" x14ac:dyDescent="0.25">
      <c r="A21" s="22" t="s">
        <v>58</v>
      </c>
      <c r="B21" s="23" t="s">
        <v>201</v>
      </c>
      <c r="C21" s="24" t="s">
        <v>595</v>
      </c>
      <c r="D21" s="25" t="s">
        <v>63</v>
      </c>
      <c r="E21" s="87">
        <v>15818</v>
      </c>
      <c r="F21" s="26">
        <v>2.82</v>
      </c>
      <c r="G21" s="27">
        <f t="shared" si="0"/>
        <v>44606.76</v>
      </c>
      <c r="H21" s="200"/>
      <c r="I21" s="201"/>
    </row>
    <row r="22" spans="1:9" x14ac:dyDescent="0.25">
      <c r="A22" s="22" t="s">
        <v>58</v>
      </c>
      <c r="B22" s="23" t="s">
        <v>203</v>
      </c>
      <c r="C22" s="28" t="s">
        <v>508</v>
      </c>
      <c r="D22" s="25" t="s">
        <v>73</v>
      </c>
      <c r="E22" s="87">
        <v>11</v>
      </c>
      <c r="F22" s="26">
        <v>16.77</v>
      </c>
      <c r="G22" s="27">
        <f t="shared" si="0"/>
        <v>184.47</v>
      </c>
      <c r="H22" s="200"/>
      <c r="I22" s="201"/>
    </row>
    <row r="23" spans="1:9" x14ac:dyDescent="0.25">
      <c r="A23" s="22" t="s">
        <v>58</v>
      </c>
      <c r="B23" s="23" t="s">
        <v>205</v>
      </c>
      <c r="C23" s="28" t="s">
        <v>74</v>
      </c>
      <c r="D23" s="25" t="s">
        <v>73</v>
      </c>
      <c r="E23" s="87">
        <v>15</v>
      </c>
      <c r="F23" s="26">
        <v>9</v>
      </c>
      <c r="G23" s="27">
        <f t="shared" si="0"/>
        <v>135</v>
      </c>
      <c r="H23" s="200"/>
      <c r="I23" s="201"/>
    </row>
    <row r="24" spans="1:9" x14ac:dyDescent="0.25">
      <c r="A24" s="22" t="s">
        <v>58</v>
      </c>
      <c r="B24" s="23" t="s">
        <v>206</v>
      </c>
      <c r="C24" s="28" t="s">
        <v>208</v>
      </c>
      <c r="D24" s="25" t="s">
        <v>73</v>
      </c>
      <c r="E24" s="87">
        <v>1</v>
      </c>
      <c r="F24" s="26">
        <v>74.77</v>
      </c>
      <c r="G24" s="27">
        <f t="shared" si="0"/>
        <v>74.77</v>
      </c>
      <c r="H24" s="84"/>
      <c r="I24" s="84"/>
    </row>
    <row r="25" spans="1:9" x14ac:dyDescent="0.25">
      <c r="A25" s="22" t="s">
        <v>58</v>
      </c>
      <c r="B25" s="23" t="s">
        <v>207</v>
      </c>
      <c r="C25" s="28" t="s">
        <v>210</v>
      </c>
      <c r="D25" s="25" t="s">
        <v>73</v>
      </c>
      <c r="E25" s="87">
        <v>3</v>
      </c>
      <c r="F25" s="26">
        <v>11.53</v>
      </c>
      <c r="G25" s="27">
        <f t="shared" si="0"/>
        <v>34.590000000000003</v>
      </c>
      <c r="H25" s="200"/>
      <c r="I25" s="201"/>
    </row>
    <row r="26" spans="1:9" x14ac:dyDescent="0.25">
      <c r="A26" s="22" t="s">
        <v>58</v>
      </c>
      <c r="B26" s="23" t="s">
        <v>209</v>
      </c>
      <c r="C26" s="28" t="s">
        <v>596</v>
      </c>
      <c r="D26" s="25" t="s">
        <v>127</v>
      </c>
      <c r="E26" s="87">
        <v>1602</v>
      </c>
      <c r="F26" s="26">
        <v>8.8000000000000007</v>
      </c>
      <c r="G26" s="27">
        <f t="shared" si="0"/>
        <v>14097.6</v>
      </c>
      <c r="H26" s="200"/>
      <c r="I26" s="201"/>
    </row>
    <row r="27" spans="1:9" ht="15.75" thickBot="1" x14ac:dyDescent="0.3">
      <c r="A27" s="22" t="s">
        <v>58</v>
      </c>
      <c r="B27" s="23" t="s">
        <v>211</v>
      </c>
      <c r="C27" s="28" t="s">
        <v>76</v>
      </c>
      <c r="D27" s="25" t="s">
        <v>73</v>
      </c>
      <c r="E27" s="87">
        <v>400</v>
      </c>
      <c r="F27" s="30">
        <v>3.05</v>
      </c>
      <c r="G27" s="27">
        <f t="shared" si="0"/>
        <v>1220</v>
      </c>
      <c r="H27" s="200"/>
      <c r="I27" s="201"/>
    </row>
    <row r="28" spans="1:9" ht="29.25" thickBot="1" x14ac:dyDescent="0.3">
      <c r="A28" s="22" t="s">
        <v>58</v>
      </c>
      <c r="B28" s="23" t="s">
        <v>213</v>
      </c>
      <c r="C28" s="88" t="s">
        <v>597</v>
      </c>
      <c r="D28" s="39" t="s">
        <v>65</v>
      </c>
      <c r="E28" s="139">
        <v>12</v>
      </c>
      <c r="F28" s="30">
        <v>79.540000000000006</v>
      </c>
      <c r="G28" s="27">
        <f t="shared" si="0"/>
        <v>954.48</v>
      </c>
      <c r="H28" s="210" t="s">
        <v>77</v>
      </c>
      <c r="I28" s="211">
        <f>ROUND(SUM(G5:G28),2)</f>
        <v>368197.96</v>
      </c>
    </row>
    <row r="29" spans="1:9" s="34" customFormat="1" ht="18" x14ac:dyDescent="0.25">
      <c r="A29" s="16" t="s">
        <v>78</v>
      </c>
      <c r="B29" s="17" t="s">
        <v>35</v>
      </c>
      <c r="C29" s="31" t="s">
        <v>441</v>
      </c>
      <c r="D29" s="32" t="s">
        <v>80</v>
      </c>
      <c r="E29" s="138">
        <v>4342</v>
      </c>
      <c r="F29" s="33">
        <v>4.49</v>
      </c>
      <c r="G29" s="21">
        <f t="shared" si="0"/>
        <v>19495.580000000002</v>
      </c>
      <c r="H29" s="238"/>
      <c r="I29" s="83"/>
    </row>
    <row r="30" spans="1:9" s="34" customFormat="1" ht="18" x14ac:dyDescent="0.25">
      <c r="A30" s="22" t="s">
        <v>78</v>
      </c>
      <c r="B30" s="23" t="s">
        <v>81</v>
      </c>
      <c r="C30" s="35" t="s">
        <v>82</v>
      </c>
      <c r="D30" s="36" t="s">
        <v>80</v>
      </c>
      <c r="E30" s="87">
        <v>3179</v>
      </c>
      <c r="F30" s="37">
        <v>6.33</v>
      </c>
      <c r="G30" s="27">
        <f t="shared" si="0"/>
        <v>20123.07</v>
      </c>
      <c r="H30" s="238"/>
      <c r="I30" s="83"/>
    </row>
    <row r="31" spans="1:9" s="34" customFormat="1" ht="18" x14ac:dyDescent="0.25">
      <c r="A31" s="22" t="s">
        <v>78</v>
      </c>
      <c r="B31" s="23" t="s">
        <v>83</v>
      </c>
      <c r="C31" s="35" t="s">
        <v>390</v>
      </c>
      <c r="D31" s="36" t="s">
        <v>80</v>
      </c>
      <c r="E31" s="87">
        <v>1163</v>
      </c>
      <c r="F31" s="37">
        <v>2.5</v>
      </c>
      <c r="G31" s="27">
        <f t="shared" si="0"/>
        <v>2907.5</v>
      </c>
      <c r="H31" s="238"/>
      <c r="I31" s="83"/>
    </row>
    <row r="32" spans="1:9" s="34" customFormat="1" ht="18" x14ac:dyDescent="0.25">
      <c r="A32" s="22" t="s">
        <v>78</v>
      </c>
      <c r="B32" s="23" t="s">
        <v>85</v>
      </c>
      <c r="C32" s="35" t="s">
        <v>391</v>
      </c>
      <c r="D32" s="36" t="s">
        <v>80</v>
      </c>
      <c r="E32" s="87">
        <v>6835</v>
      </c>
      <c r="F32" s="37">
        <v>3.19</v>
      </c>
      <c r="G32" s="27">
        <f t="shared" si="0"/>
        <v>21803.65</v>
      </c>
      <c r="H32" s="238"/>
      <c r="I32" s="83"/>
    </row>
    <row r="33" spans="1:9" s="34" customFormat="1" ht="30" x14ac:dyDescent="0.25">
      <c r="A33" s="22" t="s">
        <v>78</v>
      </c>
      <c r="B33" s="23" t="s">
        <v>87</v>
      </c>
      <c r="C33" s="120" t="s">
        <v>217</v>
      </c>
      <c r="D33" s="36" t="s">
        <v>80</v>
      </c>
      <c r="E33" s="87">
        <v>1200</v>
      </c>
      <c r="F33" s="37">
        <v>5.42</v>
      </c>
      <c r="G33" s="27">
        <f t="shared" si="0"/>
        <v>6504</v>
      </c>
      <c r="H33" s="238"/>
      <c r="I33" s="83"/>
    </row>
    <row r="34" spans="1:9" s="34" customFormat="1" ht="18" x14ac:dyDescent="0.25">
      <c r="A34" s="22" t="s">
        <v>78</v>
      </c>
      <c r="B34" s="23" t="s">
        <v>89</v>
      </c>
      <c r="C34" s="35" t="s">
        <v>393</v>
      </c>
      <c r="D34" s="36" t="s">
        <v>80</v>
      </c>
      <c r="E34" s="87">
        <v>101837</v>
      </c>
      <c r="F34" s="37">
        <v>5.42</v>
      </c>
      <c r="G34" s="27">
        <f t="shared" si="0"/>
        <v>551956.54</v>
      </c>
      <c r="H34" s="238"/>
      <c r="I34" s="83"/>
    </row>
    <row r="35" spans="1:9" s="34" customFormat="1" ht="18" x14ac:dyDescent="0.25">
      <c r="A35" s="22" t="s">
        <v>78</v>
      </c>
      <c r="B35" s="23" t="s">
        <v>91</v>
      </c>
      <c r="C35" s="120" t="s">
        <v>218</v>
      </c>
      <c r="D35" s="36" t="s">
        <v>80</v>
      </c>
      <c r="E35" s="87">
        <v>1854</v>
      </c>
      <c r="F35" s="37">
        <v>10.33</v>
      </c>
      <c r="G35" s="27">
        <f t="shared" si="0"/>
        <v>19151.82</v>
      </c>
      <c r="H35" s="238"/>
      <c r="I35" s="83"/>
    </row>
    <row r="36" spans="1:9" s="34" customFormat="1" x14ac:dyDescent="0.25">
      <c r="A36" s="22" t="s">
        <v>78</v>
      </c>
      <c r="B36" s="23" t="s">
        <v>93</v>
      </c>
      <c r="C36" s="35" t="s">
        <v>90</v>
      </c>
      <c r="D36" s="25" t="s">
        <v>63</v>
      </c>
      <c r="E36" s="87">
        <v>53770</v>
      </c>
      <c r="F36" s="37">
        <v>0.54</v>
      </c>
      <c r="G36" s="27">
        <f t="shared" si="0"/>
        <v>29035.8</v>
      </c>
      <c r="H36" s="199"/>
      <c r="I36" s="83"/>
    </row>
    <row r="37" spans="1:9" s="34" customFormat="1" ht="18" customHeight="1" x14ac:dyDescent="0.25">
      <c r="A37" s="38" t="s">
        <v>78</v>
      </c>
      <c r="B37" s="23" t="s">
        <v>95</v>
      </c>
      <c r="C37" s="35" t="s">
        <v>92</v>
      </c>
      <c r="D37" s="39" t="s">
        <v>63</v>
      </c>
      <c r="E37" s="139">
        <v>2830</v>
      </c>
      <c r="F37" s="40">
        <v>0.56999999999999995</v>
      </c>
      <c r="G37" s="41">
        <f t="shared" si="0"/>
        <v>1613.1</v>
      </c>
      <c r="H37" s="83"/>
      <c r="I37" s="83"/>
    </row>
    <row r="38" spans="1:9" s="34" customFormat="1" x14ac:dyDescent="0.25">
      <c r="A38" s="22" t="s">
        <v>78</v>
      </c>
      <c r="B38" s="23" t="s">
        <v>97</v>
      </c>
      <c r="C38" s="35" t="s">
        <v>94</v>
      </c>
      <c r="D38" s="25" t="s">
        <v>63</v>
      </c>
      <c r="E38" s="87">
        <v>37084</v>
      </c>
      <c r="F38" s="37">
        <v>0.15</v>
      </c>
      <c r="G38" s="27">
        <f t="shared" si="0"/>
        <v>5562.6</v>
      </c>
      <c r="H38" s="200"/>
      <c r="I38" s="201"/>
    </row>
    <row r="39" spans="1:9" s="34" customFormat="1" x14ac:dyDescent="0.25">
      <c r="A39" s="22" t="s">
        <v>78</v>
      </c>
      <c r="B39" s="23" t="s">
        <v>99</v>
      </c>
      <c r="C39" s="35" t="s">
        <v>96</v>
      </c>
      <c r="D39" s="25" t="s">
        <v>63</v>
      </c>
      <c r="E39" s="87">
        <v>3668</v>
      </c>
      <c r="F39" s="37">
        <v>0.2</v>
      </c>
      <c r="G39" s="27">
        <f t="shared" si="0"/>
        <v>733.6</v>
      </c>
      <c r="H39" s="200"/>
      <c r="I39" s="201"/>
    </row>
    <row r="40" spans="1:9" s="34" customFormat="1" x14ac:dyDescent="0.25">
      <c r="A40" s="22" t="s">
        <v>78</v>
      </c>
      <c r="B40" s="23" t="s">
        <v>101</v>
      </c>
      <c r="C40" s="35" t="s">
        <v>98</v>
      </c>
      <c r="D40" s="25" t="s">
        <v>63</v>
      </c>
      <c r="E40" s="87">
        <v>52978</v>
      </c>
      <c r="F40" s="37">
        <v>1.02</v>
      </c>
      <c r="G40" s="27">
        <f t="shared" si="0"/>
        <v>54037.56</v>
      </c>
      <c r="H40" s="200"/>
      <c r="I40" s="201"/>
    </row>
    <row r="41" spans="1:9" s="34" customFormat="1" x14ac:dyDescent="0.25">
      <c r="A41" s="22" t="s">
        <v>78</v>
      </c>
      <c r="B41" s="23" t="s">
        <v>219</v>
      </c>
      <c r="C41" s="42" t="s">
        <v>100</v>
      </c>
      <c r="D41" s="25" t="s">
        <v>63</v>
      </c>
      <c r="E41" s="87">
        <v>1708</v>
      </c>
      <c r="F41" s="37">
        <v>5.98</v>
      </c>
      <c r="G41" s="27">
        <f t="shared" si="0"/>
        <v>10213.84</v>
      </c>
      <c r="H41" s="200"/>
      <c r="I41" s="201"/>
    </row>
    <row r="42" spans="1:9" s="34" customFormat="1" x14ac:dyDescent="0.25">
      <c r="A42" s="22" t="s">
        <v>78</v>
      </c>
      <c r="B42" s="23" t="s">
        <v>220</v>
      </c>
      <c r="C42" s="42" t="s">
        <v>221</v>
      </c>
      <c r="D42" s="25" t="s">
        <v>63</v>
      </c>
      <c r="E42" s="87">
        <v>321</v>
      </c>
      <c r="F42" s="37">
        <v>7.25</v>
      </c>
      <c r="G42" s="27">
        <f t="shared" si="0"/>
        <v>2327.25</v>
      </c>
      <c r="H42" s="200"/>
      <c r="I42" s="201"/>
    </row>
    <row r="43" spans="1:9" s="34" customFormat="1" x14ac:dyDescent="0.25">
      <c r="A43" s="22" t="s">
        <v>78</v>
      </c>
      <c r="B43" s="23" t="s">
        <v>222</v>
      </c>
      <c r="C43" s="42" t="s">
        <v>223</v>
      </c>
      <c r="D43" s="288" t="s">
        <v>127</v>
      </c>
      <c r="E43" s="87">
        <v>146</v>
      </c>
      <c r="F43" s="37">
        <v>64.61</v>
      </c>
      <c r="G43" s="27">
        <f t="shared" si="0"/>
        <v>9433.06</v>
      </c>
      <c r="H43" s="200"/>
      <c r="I43" s="201"/>
    </row>
    <row r="44" spans="1:9" s="34" customFormat="1" x14ac:dyDescent="0.25">
      <c r="A44" s="22" t="s">
        <v>78</v>
      </c>
      <c r="B44" s="23" t="s">
        <v>224</v>
      </c>
      <c r="C44" s="42" t="s">
        <v>225</v>
      </c>
      <c r="D44" s="25" t="s">
        <v>63</v>
      </c>
      <c r="E44" s="87">
        <v>26</v>
      </c>
      <c r="F44" s="37">
        <v>138.87</v>
      </c>
      <c r="G44" s="27">
        <f t="shared" si="0"/>
        <v>3610.62</v>
      </c>
      <c r="H44" s="200"/>
      <c r="I44" s="201"/>
    </row>
    <row r="45" spans="1:9" s="91" customFormat="1" x14ac:dyDescent="0.25">
      <c r="A45" s="22" t="s">
        <v>78</v>
      </c>
      <c r="B45" s="23" t="s">
        <v>226</v>
      </c>
      <c r="C45" s="89" t="s">
        <v>227</v>
      </c>
      <c r="D45" s="25" t="s">
        <v>63</v>
      </c>
      <c r="E45" s="87">
        <v>56</v>
      </c>
      <c r="F45" s="90">
        <v>83.8</v>
      </c>
      <c r="G45" s="27">
        <f t="shared" si="0"/>
        <v>4692.8</v>
      </c>
      <c r="H45" s="289"/>
      <c r="I45" s="290"/>
    </row>
    <row r="46" spans="1:9" s="91" customFormat="1" ht="15.75" customHeight="1" x14ac:dyDescent="0.25">
      <c r="A46" s="22" t="s">
        <v>78</v>
      </c>
      <c r="B46" s="23" t="s">
        <v>228</v>
      </c>
      <c r="C46" s="92" t="s">
        <v>229</v>
      </c>
      <c r="D46" s="36" t="s">
        <v>80</v>
      </c>
      <c r="E46" s="87">
        <v>41</v>
      </c>
      <c r="F46" s="90">
        <v>268.2</v>
      </c>
      <c r="G46" s="27">
        <f t="shared" si="0"/>
        <v>10996.2</v>
      </c>
      <c r="H46" s="289"/>
      <c r="I46" s="290"/>
    </row>
    <row r="47" spans="1:9" s="34" customFormat="1" x14ac:dyDescent="0.25">
      <c r="A47" s="22" t="s">
        <v>78</v>
      </c>
      <c r="B47" s="23" t="s">
        <v>230</v>
      </c>
      <c r="C47" s="93" t="s">
        <v>102</v>
      </c>
      <c r="D47" s="25" t="s">
        <v>63</v>
      </c>
      <c r="E47" s="87">
        <v>48720</v>
      </c>
      <c r="F47" s="37">
        <v>4.13</v>
      </c>
      <c r="G47" s="27">
        <f t="shared" si="0"/>
        <v>201213.6</v>
      </c>
      <c r="H47" s="200"/>
      <c r="I47" s="201"/>
    </row>
    <row r="48" spans="1:9" s="34" customFormat="1" ht="15" customHeight="1" x14ac:dyDescent="0.25">
      <c r="A48" s="22" t="s">
        <v>78</v>
      </c>
      <c r="B48" s="23" t="s">
        <v>231</v>
      </c>
      <c r="C48" s="94" t="s">
        <v>232</v>
      </c>
      <c r="D48" s="25" t="s">
        <v>63</v>
      </c>
      <c r="E48" s="87">
        <v>2180</v>
      </c>
      <c r="F48" s="37">
        <v>0.97</v>
      </c>
      <c r="G48" s="27">
        <f t="shared" si="0"/>
        <v>2114.6</v>
      </c>
      <c r="H48" s="200"/>
      <c r="I48" s="201"/>
    </row>
    <row r="49" spans="1:9" s="34" customFormat="1" ht="30" x14ac:dyDescent="0.25">
      <c r="A49" s="22" t="s">
        <v>78</v>
      </c>
      <c r="B49" s="23" t="s">
        <v>233</v>
      </c>
      <c r="C49" s="94" t="s">
        <v>883</v>
      </c>
      <c r="D49" s="25" t="s">
        <v>63</v>
      </c>
      <c r="E49" s="87">
        <v>2180</v>
      </c>
      <c r="F49" s="37">
        <v>2.5</v>
      </c>
      <c r="G49" s="27">
        <f t="shared" si="0"/>
        <v>5450</v>
      </c>
      <c r="H49" s="200"/>
      <c r="I49" s="201"/>
    </row>
    <row r="50" spans="1:9" s="34" customFormat="1" ht="18.75" thickBot="1" x14ac:dyDescent="0.3">
      <c r="A50" s="22" t="s">
        <v>78</v>
      </c>
      <c r="B50" s="23" t="s">
        <v>234</v>
      </c>
      <c r="C50" s="35" t="s">
        <v>88</v>
      </c>
      <c r="D50" s="36" t="s">
        <v>80</v>
      </c>
      <c r="E50" s="87">
        <v>590</v>
      </c>
      <c r="F50" s="37">
        <v>5.42</v>
      </c>
      <c r="G50" s="27">
        <f t="shared" si="0"/>
        <v>3197.8</v>
      </c>
      <c r="H50" s="200"/>
      <c r="I50" s="201"/>
    </row>
    <row r="51" spans="1:9" s="34" customFormat="1" ht="40.5" customHeight="1" thickBot="1" x14ac:dyDescent="0.3">
      <c r="A51" s="38" t="s">
        <v>78</v>
      </c>
      <c r="B51" s="43" t="s">
        <v>235</v>
      </c>
      <c r="C51" s="95" t="s">
        <v>236</v>
      </c>
      <c r="D51" s="96" t="s">
        <v>80</v>
      </c>
      <c r="E51" s="139">
        <v>590</v>
      </c>
      <c r="F51" s="40">
        <v>22.11</v>
      </c>
      <c r="G51" s="41">
        <f t="shared" si="0"/>
        <v>13044.9</v>
      </c>
      <c r="H51" s="239" t="s">
        <v>103</v>
      </c>
      <c r="I51" s="211">
        <f>ROUND(SUM(G29:G51),2)</f>
        <v>999219.49</v>
      </c>
    </row>
    <row r="52" spans="1:9" s="34" customFormat="1" x14ac:dyDescent="0.25">
      <c r="A52" s="16" t="s">
        <v>540</v>
      </c>
      <c r="B52" s="17" t="s">
        <v>37</v>
      </c>
      <c r="C52" s="303" t="s">
        <v>904</v>
      </c>
      <c r="D52" s="304" t="s">
        <v>127</v>
      </c>
      <c r="E52" s="138">
        <v>70</v>
      </c>
      <c r="F52" s="45">
        <v>8.36</v>
      </c>
      <c r="G52" s="21">
        <f t="shared" si="0"/>
        <v>585.20000000000005</v>
      </c>
      <c r="H52" s="238"/>
      <c r="I52" s="83"/>
    </row>
    <row r="53" spans="1:9" s="34" customFormat="1" x14ac:dyDescent="0.25">
      <c r="A53" s="22" t="s">
        <v>540</v>
      </c>
      <c r="B53" s="23" t="s">
        <v>39</v>
      </c>
      <c r="C53" s="100" t="s">
        <v>542</v>
      </c>
      <c r="D53" s="25" t="s">
        <v>63</v>
      </c>
      <c r="E53" s="87">
        <v>140</v>
      </c>
      <c r="F53" s="61">
        <v>0.97</v>
      </c>
      <c r="G53" s="27">
        <f t="shared" si="0"/>
        <v>135.80000000000001</v>
      </c>
      <c r="H53" s="238"/>
      <c r="I53" s="83"/>
    </row>
    <row r="54" spans="1:9" s="34" customFormat="1" ht="18" x14ac:dyDescent="0.25">
      <c r="A54" s="22" t="s">
        <v>540</v>
      </c>
      <c r="B54" s="23" t="s">
        <v>108</v>
      </c>
      <c r="C54" s="100" t="s">
        <v>543</v>
      </c>
      <c r="D54" s="36" t="s">
        <v>80</v>
      </c>
      <c r="E54" s="87">
        <v>4</v>
      </c>
      <c r="F54" s="61">
        <v>72.959999999999994</v>
      </c>
      <c r="G54" s="27">
        <f t="shared" si="0"/>
        <v>291.83999999999997</v>
      </c>
      <c r="H54" s="238"/>
      <c r="I54" s="83"/>
    </row>
    <row r="55" spans="1:9" s="34" customFormat="1" ht="18.75" thickBot="1" x14ac:dyDescent="0.3">
      <c r="A55" s="22" t="s">
        <v>540</v>
      </c>
      <c r="B55" s="23" t="s">
        <v>110</v>
      </c>
      <c r="C55" s="100" t="s">
        <v>544</v>
      </c>
      <c r="D55" s="36" t="s">
        <v>80</v>
      </c>
      <c r="E55" s="87">
        <v>14</v>
      </c>
      <c r="F55" s="61">
        <v>72.959999999999994</v>
      </c>
      <c r="G55" s="27">
        <f t="shared" si="0"/>
        <v>1021.44</v>
      </c>
      <c r="H55" s="199"/>
      <c r="I55" s="83"/>
    </row>
    <row r="56" spans="1:9" s="34" customFormat="1" ht="29.25" thickBot="1" x14ac:dyDescent="0.3">
      <c r="A56" s="57" t="s">
        <v>540</v>
      </c>
      <c r="B56" s="62" t="s">
        <v>111</v>
      </c>
      <c r="C56" s="49" t="s">
        <v>545</v>
      </c>
      <c r="D56" s="53" t="s">
        <v>80</v>
      </c>
      <c r="E56" s="141">
        <v>21</v>
      </c>
      <c r="F56" s="59">
        <v>38.5</v>
      </c>
      <c r="G56" s="55">
        <f t="shared" si="0"/>
        <v>808.5</v>
      </c>
      <c r="H56" s="239" t="s">
        <v>124</v>
      </c>
      <c r="I56" s="211">
        <f>ROUND(SUM(G52:G56),2)</f>
        <v>2842.78</v>
      </c>
    </row>
    <row r="57" spans="1:9" s="34" customFormat="1" ht="30" x14ac:dyDescent="0.25">
      <c r="A57" s="16" t="s">
        <v>546</v>
      </c>
      <c r="B57" s="97" t="s">
        <v>41</v>
      </c>
      <c r="C57" s="98" t="s">
        <v>598</v>
      </c>
      <c r="D57" s="99" t="s">
        <v>73</v>
      </c>
      <c r="E57" s="138">
        <v>7</v>
      </c>
      <c r="F57" s="45">
        <v>450.31</v>
      </c>
      <c r="G57" s="21">
        <f t="shared" si="0"/>
        <v>3152.17</v>
      </c>
      <c r="H57" s="200"/>
      <c r="I57" s="201"/>
    </row>
    <row r="58" spans="1:9" s="34" customFormat="1" x14ac:dyDescent="0.25">
      <c r="A58" s="22" t="s">
        <v>546</v>
      </c>
      <c r="B58" s="69" t="s">
        <v>128</v>
      </c>
      <c r="C58" s="100" t="s">
        <v>238</v>
      </c>
      <c r="D58" s="70" t="s">
        <v>73</v>
      </c>
      <c r="E58" s="87">
        <v>32</v>
      </c>
      <c r="F58" s="61">
        <v>144.28</v>
      </c>
      <c r="G58" s="27">
        <f t="shared" si="0"/>
        <v>4616.96</v>
      </c>
      <c r="H58" s="200"/>
      <c r="I58" s="201"/>
    </row>
    <row r="59" spans="1:9" s="34" customFormat="1" ht="30" x14ac:dyDescent="0.25">
      <c r="A59" s="22" t="s">
        <v>546</v>
      </c>
      <c r="B59" s="69" t="s">
        <v>130</v>
      </c>
      <c r="C59" s="100" t="s">
        <v>239</v>
      </c>
      <c r="D59" s="70" t="s">
        <v>127</v>
      </c>
      <c r="E59" s="87">
        <v>215</v>
      </c>
      <c r="F59" s="61">
        <v>13.26</v>
      </c>
      <c r="G59" s="27">
        <f t="shared" si="0"/>
        <v>2850.9</v>
      </c>
      <c r="H59" s="200"/>
      <c r="I59" s="201"/>
    </row>
    <row r="60" spans="1:9" s="34" customFormat="1" ht="18" x14ac:dyDescent="0.25">
      <c r="A60" s="22" t="s">
        <v>546</v>
      </c>
      <c r="B60" s="69" t="s">
        <v>132</v>
      </c>
      <c r="C60" s="100" t="s">
        <v>240</v>
      </c>
      <c r="D60" s="101" t="s">
        <v>80</v>
      </c>
      <c r="E60" s="87">
        <v>1075</v>
      </c>
      <c r="F60" s="61">
        <v>2.35</v>
      </c>
      <c r="G60" s="27">
        <f t="shared" si="0"/>
        <v>2526.25</v>
      </c>
      <c r="H60" s="200"/>
      <c r="I60" s="201"/>
    </row>
    <row r="61" spans="1:9" s="34" customFormat="1" ht="18" x14ac:dyDescent="0.25">
      <c r="A61" s="22" t="s">
        <v>546</v>
      </c>
      <c r="B61" s="69" t="s">
        <v>134</v>
      </c>
      <c r="C61" s="100" t="s">
        <v>241</v>
      </c>
      <c r="D61" s="101" t="s">
        <v>80</v>
      </c>
      <c r="E61" s="87">
        <v>524</v>
      </c>
      <c r="F61" s="61">
        <v>3.99</v>
      </c>
      <c r="G61" s="27">
        <f t="shared" si="0"/>
        <v>2090.7600000000002</v>
      </c>
      <c r="H61" s="200"/>
      <c r="I61" s="201"/>
    </row>
    <row r="62" spans="1:9" s="34" customFormat="1" ht="32.25" customHeight="1" x14ac:dyDescent="0.25">
      <c r="A62" s="22" t="s">
        <v>546</v>
      </c>
      <c r="B62" s="69" t="s">
        <v>136</v>
      </c>
      <c r="C62" s="100" t="s">
        <v>242</v>
      </c>
      <c r="D62" s="70" t="s">
        <v>73</v>
      </c>
      <c r="E62" s="87">
        <v>32</v>
      </c>
      <c r="F62" s="61">
        <v>103.56</v>
      </c>
      <c r="G62" s="27">
        <f t="shared" si="0"/>
        <v>3313.92</v>
      </c>
      <c r="H62" s="200"/>
      <c r="I62" s="201"/>
    </row>
    <row r="63" spans="1:9" s="34" customFormat="1" ht="30" x14ac:dyDescent="0.25">
      <c r="A63" s="22" t="s">
        <v>546</v>
      </c>
      <c r="B63" s="69" t="s">
        <v>265</v>
      </c>
      <c r="C63" s="100" t="s">
        <v>599</v>
      </c>
      <c r="D63" s="70" t="s">
        <v>73</v>
      </c>
      <c r="E63" s="87">
        <v>7</v>
      </c>
      <c r="F63" s="61">
        <v>378.5</v>
      </c>
      <c r="G63" s="27">
        <f t="shared" si="0"/>
        <v>2649.5</v>
      </c>
      <c r="H63" s="200"/>
      <c r="I63" s="201"/>
    </row>
    <row r="64" spans="1:9" s="34" customFormat="1" ht="30" x14ac:dyDescent="0.25">
      <c r="A64" s="22" t="s">
        <v>546</v>
      </c>
      <c r="B64" s="69" t="s">
        <v>266</v>
      </c>
      <c r="C64" s="100" t="s">
        <v>243</v>
      </c>
      <c r="D64" s="101" t="s">
        <v>80</v>
      </c>
      <c r="E64" s="87">
        <v>975</v>
      </c>
      <c r="F64" s="61">
        <v>5.07</v>
      </c>
      <c r="G64" s="27">
        <f t="shared" si="0"/>
        <v>4943.25</v>
      </c>
      <c r="H64" s="200"/>
      <c r="I64" s="201"/>
    </row>
    <row r="65" spans="1:9" s="34" customFormat="1" ht="18" x14ac:dyDescent="0.25">
      <c r="A65" s="22" t="s">
        <v>546</v>
      </c>
      <c r="B65" s="69" t="s">
        <v>267</v>
      </c>
      <c r="C65" s="100" t="s">
        <v>244</v>
      </c>
      <c r="D65" s="101" t="s">
        <v>80</v>
      </c>
      <c r="E65" s="87">
        <v>54</v>
      </c>
      <c r="F65" s="61">
        <v>38.5</v>
      </c>
      <c r="G65" s="27">
        <f t="shared" si="0"/>
        <v>2079</v>
      </c>
      <c r="H65" s="200"/>
      <c r="I65" s="201"/>
    </row>
    <row r="66" spans="1:9" s="34" customFormat="1" ht="18" x14ac:dyDescent="0.25">
      <c r="A66" s="22" t="s">
        <v>546</v>
      </c>
      <c r="B66" s="69" t="s">
        <v>452</v>
      </c>
      <c r="C66" s="100" t="s">
        <v>245</v>
      </c>
      <c r="D66" s="101" t="s">
        <v>80</v>
      </c>
      <c r="E66" s="87">
        <v>430</v>
      </c>
      <c r="F66" s="61">
        <v>25.09</v>
      </c>
      <c r="G66" s="27">
        <f t="shared" si="0"/>
        <v>10788.7</v>
      </c>
      <c r="H66" s="200"/>
      <c r="I66" s="201"/>
    </row>
    <row r="67" spans="1:9" s="34" customFormat="1" ht="18" x14ac:dyDescent="0.25">
      <c r="A67" s="22" t="s">
        <v>546</v>
      </c>
      <c r="B67" s="69" t="s">
        <v>454</v>
      </c>
      <c r="C67" s="35" t="s">
        <v>88</v>
      </c>
      <c r="D67" s="101" t="s">
        <v>80</v>
      </c>
      <c r="E67" s="87">
        <v>551</v>
      </c>
      <c r="F67" s="61">
        <v>4.2699999999999996</v>
      </c>
      <c r="G67" s="27">
        <f t="shared" si="0"/>
        <v>2352.77</v>
      </c>
      <c r="H67" s="200"/>
      <c r="I67" s="201"/>
    </row>
    <row r="68" spans="1:9" s="34" customFormat="1" x14ac:dyDescent="0.25">
      <c r="A68" s="22" t="s">
        <v>546</v>
      </c>
      <c r="B68" s="69" t="s">
        <v>456</v>
      </c>
      <c r="C68" s="100" t="s">
        <v>247</v>
      </c>
      <c r="D68" s="70" t="s">
        <v>127</v>
      </c>
      <c r="E68" s="87">
        <v>215</v>
      </c>
      <c r="F68" s="61">
        <v>3.67</v>
      </c>
      <c r="G68" s="27">
        <f t="shared" si="0"/>
        <v>789.05</v>
      </c>
      <c r="H68" s="200"/>
      <c r="I68" s="201"/>
    </row>
    <row r="69" spans="1:9" s="34" customFormat="1" x14ac:dyDescent="0.25">
      <c r="A69" s="22" t="s">
        <v>546</v>
      </c>
      <c r="B69" s="69" t="s">
        <v>457</v>
      </c>
      <c r="C69" s="100" t="s">
        <v>249</v>
      </c>
      <c r="D69" s="70" t="s">
        <v>127</v>
      </c>
      <c r="E69" s="87">
        <v>215</v>
      </c>
      <c r="F69" s="61">
        <v>4.38</v>
      </c>
      <c r="G69" s="27">
        <f t="shared" si="0"/>
        <v>941.7</v>
      </c>
      <c r="H69" s="200"/>
      <c r="I69" s="201"/>
    </row>
    <row r="70" spans="1:9" s="34" customFormat="1" ht="30" x14ac:dyDescent="0.25">
      <c r="A70" s="22" t="s">
        <v>546</v>
      </c>
      <c r="B70" s="69" t="s">
        <v>458</v>
      </c>
      <c r="C70" s="100" t="s">
        <v>251</v>
      </c>
      <c r="D70" s="70" t="s">
        <v>127</v>
      </c>
      <c r="E70" s="87">
        <v>172</v>
      </c>
      <c r="F70" s="61">
        <v>86.47</v>
      </c>
      <c r="G70" s="27">
        <f t="shared" si="0"/>
        <v>14872.84</v>
      </c>
      <c r="H70" s="200"/>
      <c r="I70" s="201"/>
    </row>
    <row r="71" spans="1:9" s="34" customFormat="1" x14ac:dyDescent="0.25">
      <c r="A71" s="22" t="s">
        <v>546</v>
      </c>
      <c r="B71" s="69" t="s">
        <v>460</v>
      </c>
      <c r="C71" s="292" t="s">
        <v>895</v>
      </c>
      <c r="D71" s="102" t="s">
        <v>127</v>
      </c>
      <c r="E71" s="168">
        <v>158.80000000000001</v>
      </c>
      <c r="F71" s="61">
        <v>44.31</v>
      </c>
      <c r="G71" s="27">
        <f t="shared" si="0"/>
        <v>7036.43</v>
      </c>
      <c r="H71" s="200"/>
      <c r="I71" s="201"/>
    </row>
    <row r="72" spans="1:9" s="34" customFormat="1" x14ac:dyDescent="0.25">
      <c r="A72" s="22" t="s">
        <v>546</v>
      </c>
      <c r="B72" s="69" t="s">
        <v>461</v>
      </c>
      <c r="C72" s="292" t="s">
        <v>600</v>
      </c>
      <c r="D72" s="102" t="s">
        <v>127</v>
      </c>
      <c r="E72" s="168">
        <v>19.399999999999999</v>
      </c>
      <c r="F72" s="61">
        <v>87.3</v>
      </c>
      <c r="G72" s="27">
        <f t="shared" si="0"/>
        <v>1693.62</v>
      </c>
      <c r="H72" s="200"/>
      <c r="I72" s="201"/>
    </row>
    <row r="73" spans="1:9" s="34" customFormat="1" ht="18" x14ac:dyDescent="0.25">
      <c r="A73" s="22" t="s">
        <v>546</v>
      </c>
      <c r="B73" s="69" t="s">
        <v>462</v>
      </c>
      <c r="C73" s="100" t="s">
        <v>255</v>
      </c>
      <c r="D73" s="101" t="s">
        <v>80</v>
      </c>
      <c r="E73" s="87">
        <v>39</v>
      </c>
      <c r="F73" s="61">
        <v>38.5</v>
      </c>
      <c r="G73" s="27">
        <f t="shared" si="0"/>
        <v>1501.5</v>
      </c>
      <c r="H73" s="200"/>
      <c r="I73" s="201"/>
    </row>
    <row r="74" spans="1:9" s="34" customFormat="1" x14ac:dyDescent="0.25">
      <c r="A74" s="22" t="s">
        <v>546</v>
      </c>
      <c r="B74" s="69" t="s">
        <v>463</v>
      </c>
      <c r="C74" s="100" t="s">
        <v>258</v>
      </c>
      <c r="D74" s="102" t="s">
        <v>73</v>
      </c>
      <c r="E74" s="168">
        <v>18</v>
      </c>
      <c r="F74" s="61">
        <v>80.03</v>
      </c>
      <c r="G74" s="27">
        <f t="shared" si="0"/>
        <v>1440.54</v>
      </c>
      <c r="H74" s="200"/>
      <c r="I74" s="201"/>
    </row>
    <row r="75" spans="1:9" s="34" customFormat="1" x14ac:dyDescent="0.25">
      <c r="A75" s="22" t="s">
        <v>546</v>
      </c>
      <c r="B75" s="69" t="s">
        <v>464</v>
      </c>
      <c r="C75" s="100" t="s">
        <v>395</v>
      </c>
      <c r="D75" s="102" t="s">
        <v>73</v>
      </c>
      <c r="E75" s="168">
        <v>2</v>
      </c>
      <c r="F75" s="61">
        <v>101.09</v>
      </c>
      <c r="G75" s="27">
        <f t="shared" si="0"/>
        <v>202.18</v>
      </c>
      <c r="H75" s="200"/>
      <c r="I75" s="201"/>
    </row>
    <row r="76" spans="1:9" s="34" customFormat="1" ht="15.75" thickBot="1" x14ac:dyDescent="0.3">
      <c r="A76" s="22" t="s">
        <v>546</v>
      </c>
      <c r="B76" s="69" t="s">
        <v>465</v>
      </c>
      <c r="C76" s="100" t="s">
        <v>260</v>
      </c>
      <c r="D76" s="102" t="s">
        <v>63</v>
      </c>
      <c r="E76" s="87">
        <v>1560</v>
      </c>
      <c r="F76" s="61">
        <v>0.97</v>
      </c>
      <c r="G76" s="27">
        <f t="shared" si="0"/>
        <v>1513.2</v>
      </c>
      <c r="H76" s="200"/>
      <c r="I76" s="201"/>
    </row>
    <row r="77" spans="1:9" s="34" customFormat="1" ht="29.25" thickBot="1" x14ac:dyDescent="0.3">
      <c r="A77" s="57" t="s">
        <v>546</v>
      </c>
      <c r="B77" s="103" t="s">
        <v>466</v>
      </c>
      <c r="C77" s="49" t="s">
        <v>262</v>
      </c>
      <c r="D77" s="58" t="s">
        <v>80</v>
      </c>
      <c r="E77" s="141">
        <v>527</v>
      </c>
      <c r="F77" s="59">
        <v>8.2200000000000006</v>
      </c>
      <c r="G77" s="55">
        <f t="shared" si="0"/>
        <v>4331.9399999999996</v>
      </c>
      <c r="H77" s="210" t="s">
        <v>138</v>
      </c>
      <c r="I77" s="211">
        <f>ROUND(SUM(G57:G77),2)</f>
        <v>75687.179999999993</v>
      </c>
    </row>
    <row r="78" spans="1:9" s="34" customFormat="1" ht="30" x14ac:dyDescent="0.25">
      <c r="A78" s="22" t="s">
        <v>550</v>
      </c>
      <c r="B78" s="23" t="s">
        <v>140</v>
      </c>
      <c r="C78" s="46" t="s">
        <v>450</v>
      </c>
      <c r="D78" s="36" t="s">
        <v>80</v>
      </c>
      <c r="E78" s="140">
        <v>31</v>
      </c>
      <c r="F78" s="47">
        <v>17.02</v>
      </c>
      <c r="G78" s="27">
        <f t="shared" si="0"/>
        <v>527.62</v>
      </c>
      <c r="H78" s="319" t="s">
        <v>106</v>
      </c>
      <c r="I78" s="201"/>
    </row>
    <row r="79" spans="1:9" s="34" customFormat="1" ht="30" x14ac:dyDescent="0.25">
      <c r="A79" s="22" t="s">
        <v>550</v>
      </c>
      <c r="B79" s="23" t="s">
        <v>142</v>
      </c>
      <c r="C79" s="46" t="s">
        <v>451</v>
      </c>
      <c r="D79" s="25" t="s">
        <v>63</v>
      </c>
      <c r="E79" s="140">
        <v>35</v>
      </c>
      <c r="F79" s="47">
        <v>12.26</v>
      </c>
      <c r="G79" s="27">
        <f t="shared" si="0"/>
        <v>429.1</v>
      </c>
      <c r="H79" s="319"/>
      <c r="I79" s="201"/>
    </row>
    <row r="80" spans="1:9" s="34" customFormat="1" ht="30" x14ac:dyDescent="0.25">
      <c r="A80" s="22" t="s">
        <v>550</v>
      </c>
      <c r="B80" s="23" t="s">
        <v>270</v>
      </c>
      <c r="C80" s="46" t="s">
        <v>447</v>
      </c>
      <c r="D80" s="25" t="s">
        <v>63</v>
      </c>
      <c r="E80" s="140">
        <v>35</v>
      </c>
      <c r="F80" s="47">
        <v>2.4</v>
      </c>
      <c r="G80" s="27">
        <f t="shared" si="0"/>
        <v>84</v>
      </c>
      <c r="H80" s="319"/>
      <c r="I80" s="201"/>
    </row>
    <row r="81" spans="1:9" s="34" customFormat="1" ht="30.75" thickBot="1" x14ac:dyDescent="0.3">
      <c r="A81" s="22" t="s">
        <v>550</v>
      </c>
      <c r="B81" s="23" t="s">
        <v>479</v>
      </c>
      <c r="C81" s="49" t="s">
        <v>453</v>
      </c>
      <c r="D81" s="25" t="s">
        <v>63</v>
      </c>
      <c r="E81" s="140">
        <v>35</v>
      </c>
      <c r="F81" s="47">
        <v>26.71</v>
      </c>
      <c r="G81" s="27">
        <f t="shared" si="0"/>
        <v>934.85</v>
      </c>
      <c r="H81" s="319"/>
      <c r="I81" s="201"/>
    </row>
    <row r="82" spans="1:9" s="34" customFormat="1" ht="30" customHeight="1" x14ac:dyDescent="0.25">
      <c r="A82" s="22" t="s">
        <v>550</v>
      </c>
      <c r="B82" s="23" t="s">
        <v>480</v>
      </c>
      <c r="C82" s="56" t="s">
        <v>455</v>
      </c>
      <c r="D82" s="36" t="s">
        <v>80</v>
      </c>
      <c r="E82" s="140">
        <v>990</v>
      </c>
      <c r="F82" s="47">
        <v>16.420000000000002</v>
      </c>
      <c r="G82" s="27">
        <f t="shared" si="0"/>
        <v>16255.8</v>
      </c>
      <c r="H82" s="319"/>
      <c r="I82" s="201"/>
    </row>
    <row r="83" spans="1:9" s="34" customFormat="1" ht="30" customHeight="1" x14ac:dyDescent="0.25">
      <c r="A83" s="22" t="s">
        <v>550</v>
      </c>
      <c r="B83" s="23" t="s">
        <v>481</v>
      </c>
      <c r="C83" s="46" t="s">
        <v>451</v>
      </c>
      <c r="D83" s="25" t="s">
        <v>63</v>
      </c>
      <c r="E83" s="140">
        <v>600</v>
      </c>
      <c r="F83" s="47">
        <v>12.26</v>
      </c>
      <c r="G83" s="27">
        <f t="shared" si="0"/>
        <v>7356</v>
      </c>
      <c r="H83" s="319"/>
      <c r="I83" s="201"/>
    </row>
    <row r="84" spans="1:9" s="34" customFormat="1" ht="30" customHeight="1" x14ac:dyDescent="0.25">
      <c r="A84" s="22" t="s">
        <v>550</v>
      </c>
      <c r="B84" s="23" t="s">
        <v>482</v>
      </c>
      <c r="C84" s="46" t="s">
        <v>447</v>
      </c>
      <c r="D84" s="25" t="s">
        <v>63</v>
      </c>
      <c r="E84" s="140">
        <v>600</v>
      </c>
      <c r="F84" s="47">
        <v>2.4</v>
      </c>
      <c r="G84" s="27">
        <f t="shared" si="0"/>
        <v>1440</v>
      </c>
      <c r="H84" s="319"/>
      <c r="I84" s="201"/>
    </row>
    <row r="85" spans="1:9" s="34" customFormat="1" ht="30" customHeight="1" x14ac:dyDescent="0.25">
      <c r="A85" s="22" t="s">
        <v>550</v>
      </c>
      <c r="B85" s="23" t="s">
        <v>483</v>
      </c>
      <c r="C85" s="46" t="s">
        <v>459</v>
      </c>
      <c r="D85" s="25" t="s">
        <v>63</v>
      </c>
      <c r="E85" s="140">
        <v>571</v>
      </c>
      <c r="F85" s="47">
        <v>25.05</v>
      </c>
      <c r="G85" s="27">
        <f t="shared" si="0"/>
        <v>14303.55</v>
      </c>
      <c r="H85" s="319"/>
      <c r="I85" s="201"/>
    </row>
    <row r="86" spans="1:9" s="34" customFormat="1" ht="30" x14ac:dyDescent="0.25">
      <c r="A86" s="22" t="s">
        <v>550</v>
      </c>
      <c r="B86" s="23" t="s">
        <v>484</v>
      </c>
      <c r="C86" s="46" t="s">
        <v>448</v>
      </c>
      <c r="D86" s="25" t="s">
        <v>63</v>
      </c>
      <c r="E86" s="140">
        <v>11</v>
      </c>
      <c r="F86" s="47">
        <v>45.44</v>
      </c>
      <c r="G86" s="27">
        <f t="shared" si="0"/>
        <v>499.84</v>
      </c>
      <c r="H86" s="319"/>
      <c r="I86" s="201"/>
    </row>
    <row r="87" spans="1:9" s="34" customFormat="1" ht="30.75" thickBot="1" x14ac:dyDescent="0.3">
      <c r="A87" s="22" t="s">
        <v>550</v>
      </c>
      <c r="B87" s="23" t="s">
        <v>485</v>
      </c>
      <c r="C87" s="49" t="s">
        <v>449</v>
      </c>
      <c r="D87" s="25" t="s">
        <v>63</v>
      </c>
      <c r="E87" s="140">
        <v>18</v>
      </c>
      <c r="F87" s="47">
        <v>45.44</v>
      </c>
      <c r="G87" s="27">
        <f t="shared" si="0"/>
        <v>817.92</v>
      </c>
      <c r="H87" s="319"/>
      <c r="I87" s="201"/>
    </row>
    <row r="88" spans="1:9" s="34" customFormat="1" ht="30" x14ac:dyDescent="0.25">
      <c r="A88" s="22" t="s">
        <v>555</v>
      </c>
      <c r="B88" s="23" t="s">
        <v>486</v>
      </c>
      <c r="C88" s="56" t="s">
        <v>264</v>
      </c>
      <c r="D88" s="36" t="s">
        <v>80</v>
      </c>
      <c r="E88" s="140">
        <v>24422</v>
      </c>
      <c r="F88" s="47">
        <v>18.89</v>
      </c>
      <c r="G88" s="27">
        <f t="shared" si="0"/>
        <v>461331.58</v>
      </c>
      <c r="H88" s="319"/>
      <c r="I88" s="201"/>
    </row>
    <row r="89" spans="1:9" s="34" customFormat="1" ht="30" x14ac:dyDescent="0.25">
      <c r="A89" s="22" t="s">
        <v>555</v>
      </c>
      <c r="B89" s="23" t="s">
        <v>487</v>
      </c>
      <c r="C89" s="46" t="s">
        <v>107</v>
      </c>
      <c r="D89" s="25" t="s">
        <v>63</v>
      </c>
      <c r="E89" s="140">
        <v>37376</v>
      </c>
      <c r="F89" s="47">
        <v>13.79</v>
      </c>
      <c r="G89" s="27">
        <f t="shared" si="0"/>
        <v>515415.03999999998</v>
      </c>
      <c r="H89" s="319"/>
      <c r="I89" s="201"/>
    </row>
    <row r="90" spans="1:9" s="34" customFormat="1" ht="30" x14ac:dyDescent="0.25">
      <c r="A90" s="22" t="s">
        <v>555</v>
      </c>
      <c r="B90" s="23" t="s">
        <v>551</v>
      </c>
      <c r="C90" s="46" t="s">
        <v>109</v>
      </c>
      <c r="D90" s="25" t="s">
        <v>63</v>
      </c>
      <c r="E90" s="140">
        <v>34414</v>
      </c>
      <c r="F90" s="47">
        <v>14.66</v>
      </c>
      <c r="G90" s="27">
        <f t="shared" si="0"/>
        <v>504509.24</v>
      </c>
      <c r="H90" s="319"/>
      <c r="I90" s="201"/>
    </row>
    <row r="91" spans="1:9" s="34" customFormat="1" ht="30" x14ac:dyDescent="0.25">
      <c r="A91" s="22" t="s">
        <v>555</v>
      </c>
      <c r="B91" s="23" t="s">
        <v>552</v>
      </c>
      <c r="C91" s="191" t="s">
        <v>896</v>
      </c>
      <c r="D91" s="48" t="s">
        <v>63</v>
      </c>
      <c r="E91" s="140">
        <v>34266</v>
      </c>
      <c r="F91" s="47">
        <v>0.38</v>
      </c>
      <c r="G91" s="27">
        <f t="shared" si="0"/>
        <v>13021.08</v>
      </c>
      <c r="H91" s="319"/>
      <c r="I91" s="201"/>
    </row>
    <row r="92" spans="1:9" s="34" customFormat="1" ht="30" x14ac:dyDescent="0.25">
      <c r="A92" s="22" t="s">
        <v>555</v>
      </c>
      <c r="B92" s="23" t="s">
        <v>553</v>
      </c>
      <c r="C92" s="46" t="s">
        <v>112</v>
      </c>
      <c r="D92" s="25" t="s">
        <v>63</v>
      </c>
      <c r="E92" s="140">
        <v>34167</v>
      </c>
      <c r="F92" s="47">
        <v>14.85</v>
      </c>
      <c r="G92" s="27">
        <f t="shared" si="0"/>
        <v>507379.95</v>
      </c>
      <c r="H92" s="319"/>
      <c r="I92" s="201"/>
    </row>
    <row r="93" spans="1:9" s="34" customFormat="1" ht="30" x14ac:dyDescent="0.25">
      <c r="A93" s="22" t="s">
        <v>555</v>
      </c>
      <c r="B93" s="23" t="s">
        <v>554</v>
      </c>
      <c r="C93" s="191" t="s">
        <v>897</v>
      </c>
      <c r="D93" s="25" t="s">
        <v>63</v>
      </c>
      <c r="E93" s="140">
        <v>34068</v>
      </c>
      <c r="F93" s="47">
        <v>0.38</v>
      </c>
      <c r="G93" s="27">
        <f t="shared" si="0"/>
        <v>12945.84</v>
      </c>
      <c r="H93" s="319"/>
      <c r="I93" s="201"/>
    </row>
    <row r="94" spans="1:9" s="34" customFormat="1" ht="30" x14ac:dyDescent="0.25">
      <c r="A94" s="22" t="s">
        <v>555</v>
      </c>
      <c r="B94" s="23" t="s">
        <v>556</v>
      </c>
      <c r="C94" s="46" t="s">
        <v>115</v>
      </c>
      <c r="D94" s="25" t="s">
        <v>63</v>
      </c>
      <c r="E94" s="140">
        <v>34019</v>
      </c>
      <c r="F94" s="47">
        <v>9.0299999999999994</v>
      </c>
      <c r="G94" s="27">
        <f t="shared" si="0"/>
        <v>307191.57</v>
      </c>
      <c r="H94" s="319"/>
      <c r="I94" s="201"/>
    </row>
    <row r="95" spans="1:9" s="34" customFormat="1" ht="30.75" thickBot="1" x14ac:dyDescent="0.3">
      <c r="A95" s="22" t="s">
        <v>555</v>
      </c>
      <c r="B95" s="23" t="s">
        <v>557</v>
      </c>
      <c r="C95" s="49" t="s">
        <v>117</v>
      </c>
      <c r="D95" s="25" t="s">
        <v>63</v>
      </c>
      <c r="E95" s="140">
        <v>33920</v>
      </c>
      <c r="F95" s="47">
        <v>0.26</v>
      </c>
      <c r="G95" s="27">
        <f t="shared" si="0"/>
        <v>8819.2000000000007</v>
      </c>
      <c r="H95" s="319"/>
      <c r="I95" s="201"/>
    </row>
    <row r="96" spans="1:9" s="34" customFormat="1" ht="30.75" thickBot="1" x14ac:dyDescent="0.3">
      <c r="A96" s="50" t="s">
        <v>555</v>
      </c>
      <c r="B96" s="51" t="s">
        <v>558</v>
      </c>
      <c r="C96" s="52" t="s">
        <v>119</v>
      </c>
      <c r="D96" s="53" t="s">
        <v>80</v>
      </c>
      <c r="E96" s="141">
        <v>4981</v>
      </c>
      <c r="F96" s="54">
        <v>6.47</v>
      </c>
      <c r="G96" s="55">
        <f t="shared" si="0"/>
        <v>32227.07</v>
      </c>
      <c r="H96" s="319"/>
      <c r="I96" s="201"/>
    </row>
    <row r="97" spans="1:9" s="34" customFormat="1" ht="30" customHeight="1" x14ac:dyDescent="0.25">
      <c r="A97" s="22" t="s">
        <v>565</v>
      </c>
      <c r="B97" s="23" t="s">
        <v>140</v>
      </c>
      <c r="C97" s="56" t="s">
        <v>473</v>
      </c>
      <c r="D97" s="36" t="s">
        <v>80</v>
      </c>
      <c r="E97" s="140">
        <v>31</v>
      </c>
      <c r="F97" s="47">
        <v>0</v>
      </c>
      <c r="G97" s="27">
        <f t="shared" si="0"/>
        <v>0</v>
      </c>
      <c r="H97" s="319"/>
      <c r="I97" s="201"/>
    </row>
    <row r="98" spans="1:9" s="34" customFormat="1" ht="30" customHeight="1" x14ac:dyDescent="0.25">
      <c r="A98" s="22" t="s">
        <v>565</v>
      </c>
      <c r="B98" s="23" t="s">
        <v>142</v>
      </c>
      <c r="C98" s="46" t="s">
        <v>451</v>
      </c>
      <c r="D98" s="25" t="s">
        <v>63</v>
      </c>
      <c r="E98" s="140">
        <v>35</v>
      </c>
      <c r="F98" s="47">
        <v>0</v>
      </c>
      <c r="G98" s="27">
        <f t="shared" si="0"/>
        <v>0</v>
      </c>
      <c r="H98" s="319"/>
      <c r="I98" s="201"/>
    </row>
    <row r="99" spans="1:9" s="34" customFormat="1" ht="30" customHeight="1" x14ac:dyDescent="0.25">
      <c r="A99" s="22" t="s">
        <v>565</v>
      </c>
      <c r="B99" s="23" t="s">
        <v>270</v>
      </c>
      <c r="C99" s="46" t="s">
        <v>447</v>
      </c>
      <c r="D99" s="25" t="s">
        <v>63</v>
      </c>
      <c r="E99" s="140">
        <v>35</v>
      </c>
      <c r="F99" s="47">
        <v>0</v>
      </c>
      <c r="G99" s="27">
        <f t="shared" si="0"/>
        <v>0</v>
      </c>
      <c r="H99" s="319"/>
      <c r="I99" s="201"/>
    </row>
    <row r="100" spans="1:9" s="34" customFormat="1" ht="30" customHeight="1" thickBot="1" x14ac:dyDescent="0.3">
      <c r="A100" s="22" t="s">
        <v>565</v>
      </c>
      <c r="B100" s="23" t="s">
        <v>479</v>
      </c>
      <c r="C100" s="49" t="s">
        <v>453</v>
      </c>
      <c r="D100" s="25" t="s">
        <v>63</v>
      </c>
      <c r="E100" s="140">
        <v>35</v>
      </c>
      <c r="F100" s="47">
        <v>0</v>
      </c>
      <c r="G100" s="27">
        <f t="shared" si="0"/>
        <v>0</v>
      </c>
      <c r="H100" s="319"/>
      <c r="I100" s="201"/>
    </row>
    <row r="101" spans="1:9" s="34" customFormat="1" ht="30" customHeight="1" x14ac:dyDescent="0.25">
      <c r="A101" s="22" t="s">
        <v>565</v>
      </c>
      <c r="B101" s="23" t="s">
        <v>480</v>
      </c>
      <c r="C101" s="56" t="s">
        <v>474</v>
      </c>
      <c r="D101" s="36" t="s">
        <v>80</v>
      </c>
      <c r="E101" s="140">
        <v>990</v>
      </c>
      <c r="F101" s="47">
        <v>0</v>
      </c>
      <c r="G101" s="27">
        <f t="shared" si="0"/>
        <v>0</v>
      </c>
      <c r="H101" s="319"/>
      <c r="I101" s="201"/>
    </row>
    <row r="102" spans="1:9" s="34" customFormat="1" ht="30" customHeight="1" x14ac:dyDescent="0.25">
      <c r="A102" s="22" t="s">
        <v>565</v>
      </c>
      <c r="B102" s="23" t="s">
        <v>481</v>
      </c>
      <c r="C102" s="46" t="s">
        <v>451</v>
      </c>
      <c r="D102" s="25" t="s">
        <v>63</v>
      </c>
      <c r="E102" s="140">
        <v>600</v>
      </c>
      <c r="F102" s="47">
        <v>0</v>
      </c>
      <c r="G102" s="27">
        <f t="shared" si="0"/>
        <v>0</v>
      </c>
      <c r="H102" s="319"/>
      <c r="I102" s="201"/>
    </row>
    <row r="103" spans="1:9" s="34" customFormat="1" ht="30" customHeight="1" x14ac:dyDescent="0.25">
      <c r="A103" s="22" t="s">
        <v>565</v>
      </c>
      <c r="B103" s="23" t="s">
        <v>482</v>
      </c>
      <c r="C103" s="46" t="s">
        <v>447</v>
      </c>
      <c r="D103" s="25" t="s">
        <v>63</v>
      </c>
      <c r="E103" s="140">
        <v>600</v>
      </c>
      <c r="F103" s="47">
        <v>0</v>
      </c>
      <c r="G103" s="27">
        <f t="shared" si="0"/>
        <v>0</v>
      </c>
      <c r="H103" s="319"/>
      <c r="I103" s="201"/>
    </row>
    <row r="104" spans="1:9" s="34" customFormat="1" ht="30" customHeight="1" x14ac:dyDescent="0.25">
      <c r="A104" s="22" t="s">
        <v>565</v>
      </c>
      <c r="B104" s="23" t="s">
        <v>483</v>
      </c>
      <c r="C104" s="46" t="s">
        <v>459</v>
      </c>
      <c r="D104" s="25" t="s">
        <v>63</v>
      </c>
      <c r="E104" s="140">
        <v>571</v>
      </c>
      <c r="F104" s="47">
        <v>0</v>
      </c>
      <c r="G104" s="27">
        <f t="shared" si="0"/>
        <v>0</v>
      </c>
      <c r="H104" s="319"/>
      <c r="I104" s="201"/>
    </row>
    <row r="105" spans="1:9" s="34" customFormat="1" ht="30" customHeight="1" x14ac:dyDescent="0.25">
      <c r="A105" s="22" t="s">
        <v>565</v>
      </c>
      <c r="B105" s="23" t="s">
        <v>484</v>
      </c>
      <c r="C105" s="46" t="s">
        <v>448</v>
      </c>
      <c r="D105" s="25" t="s">
        <v>63</v>
      </c>
      <c r="E105" s="140">
        <v>11</v>
      </c>
      <c r="F105" s="47">
        <v>0</v>
      </c>
      <c r="G105" s="27">
        <f t="shared" si="0"/>
        <v>0</v>
      </c>
      <c r="H105" s="319"/>
      <c r="I105" s="201"/>
    </row>
    <row r="106" spans="1:9" s="34" customFormat="1" ht="30" customHeight="1" thickBot="1" x14ac:dyDescent="0.3">
      <c r="A106" s="22" t="s">
        <v>565</v>
      </c>
      <c r="B106" s="23" t="s">
        <v>485</v>
      </c>
      <c r="C106" s="49" t="s">
        <v>449</v>
      </c>
      <c r="D106" s="25" t="s">
        <v>63</v>
      </c>
      <c r="E106" s="140">
        <v>18</v>
      </c>
      <c r="F106" s="47">
        <v>0</v>
      </c>
      <c r="G106" s="27">
        <f t="shared" si="0"/>
        <v>0</v>
      </c>
      <c r="H106" s="319"/>
      <c r="I106" s="201"/>
    </row>
    <row r="107" spans="1:9" s="34" customFormat="1" ht="30" customHeight="1" x14ac:dyDescent="0.25">
      <c r="A107" s="22" t="s">
        <v>566</v>
      </c>
      <c r="B107" s="23" t="s">
        <v>486</v>
      </c>
      <c r="C107" s="56" t="s">
        <v>121</v>
      </c>
      <c r="D107" s="36" t="s">
        <v>80</v>
      </c>
      <c r="E107" s="140">
        <v>21216</v>
      </c>
      <c r="F107" s="47">
        <v>0</v>
      </c>
      <c r="G107" s="27">
        <f t="shared" si="0"/>
        <v>0</v>
      </c>
      <c r="H107" s="319"/>
      <c r="I107" s="201"/>
    </row>
    <row r="108" spans="1:9" s="34" customFormat="1" ht="30" customHeight="1" x14ac:dyDescent="0.25">
      <c r="A108" s="22" t="s">
        <v>566</v>
      </c>
      <c r="B108" s="23" t="s">
        <v>487</v>
      </c>
      <c r="C108" s="46" t="s">
        <v>122</v>
      </c>
      <c r="D108" s="25" t="s">
        <v>63</v>
      </c>
      <c r="E108" s="140">
        <v>38105</v>
      </c>
      <c r="F108" s="47">
        <v>0</v>
      </c>
      <c r="G108" s="27">
        <f t="shared" si="0"/>
        <v>0</v>
      </c>
      <c r="H108" s="319"/>
      <c r="I108" s="201"/>
    </row>
    <row r="109" spans="1:9" s="34" customFormat="1" ht="30" customHeight="1" x14ac:dyDescent="0.25">
      <c r="A109" s="22" t="s">
        <v>566</v>
      </c>
      <c r="B109" s="23" t="s">
        <v>551</v>
      </c>
      <c r="C109" s="46" t="s">
        <v>109</v>
      </c>
      <c r="D109" s="25" t="s">
        <v>63</v>
      </c>
      <c r="E109" s="140">
        <v>34414</v>
      </c>
      <c r="F109" s="47">
        <v>0</v>
      </c>
      <c r="G109" s="27">
        <f t="shared" si="0"/>
        <v>0</v>
      </c>
      <c r="H109" s="319"/>
      <c r="I109" s="201"/>
    </row>
    <row r="110" spans="1:9" s="34" customFormat="1" ht="30" customHeight="1" x14ac:dyDescent="0.25">
      <c r="A110" s="22" t="s">
        <v>566</v>
      </c>
      <c r="B110" s="23" t="s">
        <v>552</v>
      </c>
      <c r="C110" s="191" t="s">
        <v>896</v>
      </c>
      <c r="D110" s="48" t="s">
        <v>63</v>
      </c>
      <c r="E110" s="140">
        <v>34266</v>
      </c>
      <c r="F110" s="47">
        <v>0</v>
      </c>
      <c r="G110" s="27">
        <f t="shared" si="0"/>
        <v>0</v>
      </c>
      <c r="H110" s="319"/>
      <c r="I110" s="201"/>
    </row>
    <row r="111" spans="1:9" s="34" customFormat="1" ht="30" customHeight="1" x14ac:dyDescent="0.25">
      <c r="A111" s="22" t="s">
        <v>566</v>
      </c>
      <c r="B111" s="23" t="s">
        <v>553</v>
      </c>
      <c r="C111" s="46" t="s">
        <v>112</v>
      </c>
      <c r="D111" s="25" t="s">
        <v>63</v>
      </c>
      <c r="E111" s="140">
        <v>34167</v>
      </c>
      <c r="F111" s="47">
        <v>0</v>
      </c>
      <c r="G111" s="27">
        <f t="shared" si="0"/>
        <v>0</v>
      </c>
      <c r="H111" s="319"/>
      <c r="I111" s="201"/>
    </row>
    <row r="112" spans="1:9" s="34" customFormat="1" ht="30" customHeight="1" x14ac:dyDescent="0.25">
      <c r="A112" s="22" t="s">
        <v>566</v>
      </c>
      <c r="B112" s="23" t="s">
        <v>554</v>
      </c>
      <c r="C112" s="191" t="s">
        <v>897</v>
      </c>
      <c r="D112" s="25" t="s">
        <v>63</v>
      </c>
      <c r="E112" s="140">
        <v>34068</v>
      </c>
      <c r="F112" s="47">
        <v>0</v>
      </c>
      <c r="G112" s="27">
        <f t="shared" si="0"/>
        <v>0</v>
      </c>
      <c r="H112" s="319"/>
      <c r="I112" s="201"/>
    </row>
    <row r="113" spans="1:15" s="34" customFormat="1" ht="30" customHeight="1" x14ac:dyDescent="0.25">
      <c r="A113" s="22" t="s">
        <v>566</v>
      </c>
      <c r="B113" s="23" t="s">
        <v>556</v>
      </c>
      <c r="C113" s="46" t="s">
        <v>115</v>
      </c>
      <c r="D113" s="25" t="s">
        <v>63</v>
      </c>
      <c r="E113" s="140">
        <v>34019</v>
      </c>
      <c r="F113" s="47">
        <v>0</v>
      </c>
      <c r="G113" s="27">
        <f t="shared" si="0"/>
        <v>0</v>
      </c>
      <c r="H113" s="319"/>
      <c r="I113" s="201"/>
    </row>
    <row r="114" spans="1:15" s="34" customFormat="1" ht="30" customHeight="1" thickBot="1" x14ac:dyDescent="0.3">
      <c r="A114" s="22" t="s">
        <v>566</v>
      </c>
      <c r="B114" s="23" t="s">
        <v>557</v>
      </c>
      <c r="C114" s="49" t="s">
        <v>117</v>
      </c>
      <c r="D114" s="25" t="s">
        <v>63</v>
      </c>
      <c r="E114" s="140">
        <v>34220</v>
      </c>
      <c r="F114" s="47">
        <v>0</v>
      </c>
      <c r="G114" s="27">
        <f t="shared" si="0"/>
        <v>0</v>
      </c>
      <c r="H114" s="319"/>
      <c r="I114" s="201"/>
    </row>
    <row r="115" spans="1:15" s="34" customFormat="1" ht="30" customHeight="1" thickBot="1" x14ac:dyDescent="0.3">
      <c r="A115" s="57" t="s">
        <v>566</v>
      </c>
      <c r="B115" s="51" t="s">
        <v>558</v>
      </c>
      <c r="C115" s="52" t="s">
        <v>119</v>
      </c>
      <c r="D115" s="58" t="s">
        <v>80</v>
      </c>
      <c r="E115" s="141">
        <v>4981</v>
      </c>
      <c r="F115" s="59">
        <v>0</v>
      </c>
      <c r="G115" s="55">
        <f t="shared" si="0"/>
        <v>0</v>
      </c>
      <c r="H115" s="210" t="s">
        <v>143</v>
      </c>
      <c r="I115" s="211">
        <f>ROUND(SUM(G78:G115),2)</f>
        <v>2405489.25</v>
      </c>
    </row>
    <row r="116" spans="1:15" s="34" customFormat="1" ht="30" customHeight="1" x14ac:dyDescent="0.25">
      <c r="A116" s="16" t="s">
        <v>601</v>
      </c>
      <c r="B116" s="17" t="s">
        <v>145</v>
      </c>
      <c r="C116" s="44" t="s">
        <v>269</v>
      </c>
      <c r="D116" s="32" t="s">
        <v>80</v>
      </c>
      <c r="E116" s="138">
        <v>210</v>
      </c>
      <c r="F116" s="45">
        <v>21.46</v>
      </c>
      <c r="G116" s="21">
        <f t="shared" si="0"/>
        <v>4506.6000000000004</v>
      </c>
      <c r="H116" s="318" t="s">
        <v>106</v>
      </c>
      <c r="I116" s="83"/>
    </row>
    <row r="117" spans="1:15" s="34" customFormat="1" ht="30" customHeight="1" x14ac:dyDescent="0.25">
      <c r="A117" s="22" t="s">
        <v>601</v>
      </c>
      <c r="B117" s="23" t="s">
        <v>147</v>
      </c>
      <c r="C117" s="46" t="s">
        <v>107</v>
      </c>
      <c r="D117" s="25" t="s">
        <v>63</v>
      </c>
      <c r="E117" s="87">
        <v>187</v>
      </c>
      <c r="F117" s="61">
        <v>12.79</v>
      </c>
      <c r="G117" s="27">
        <f t="shared" si="0"/>
        <v>2391.73</v>
      </c>
      <c r="H117" s="319"/>
      <c r="I117" s="83"/>
      <c r="N117" s="104"/>
      <c r="O117" s="104"/>
    </row>
    <row r="118" spans="1:15" s="34" customFormat="1" ht="30" customHeight="1" thickBot="1" x14ac:dyDescent="0.3">
      <c r="A118" s="57" t="s">
        <v>601</v>
      </c>
      <c r="B118" s="62" t="s">
        <v>150</v>
      </c>
      <c r="C118" s="49" t="s">
        <v>271</v>
      </c>
      <c r="D118" s="63" t="s">
        <v>63</v>
      </c>
      <c r="E118" s="141">
        <v>165</v>
      </c>
      <c r="F118" s="59">
        <v>16.02</v>
      </c>
      <c r="G118" s="55">
        <f t="shared" si="0"/>
        <v>2643.3</v>
      </c>
      <c r="H118" s="319"/>
      <c r="I118" s="83"/>
    </row>
    <row r="119" spans="1:15" s="34" customFormat="1" ht="30" customHeight="1" x14ac:dyDescent="0.25">
      <c r="A119" s="16" t="s">
        <v>602</v>
      </c>
      <c r="B119" s="17" t="s">
        <v>145</v>
      </c>
      <c r="C119" s="56" t="s">
        <v>273</v>
      </c>
      <c r="D119" s="32" t="s">
        <v>80</v>
      </c>
      <c r="E119" s="138">
        <v>210</v>
      </c>
      <c r="F119" s="45">
        <v>0</v>
      </c>
      <c r="G119" s="21">
        <f t="shared" si="0"/>
        <v>0</v>
      </c>
      <c r="H119" s="319"/>
      <c r="I119" s="201"/>
    </row>
    <row r="120" spans="1:15" s="34" customFormat="1" ht="30" customHeight="1" thickBot="1" x14ac:dyDescent="0.3">
      <c r="A120" s="22" t="s">
        <v>602</v>
      </c>
      <c r="B120" s="23" t="s">
        <v>147</v>
      </c>
      <c r="C120" s="46" t="s">
        <v>107</v>
      </c>
      <c r="D120" s="25" t="s">
        <v>63</v>
      </c>
      <c r="E120" s="87">
        <v>187</v>
      </c>
      <c r="F120" s="61">
        <v>0</v>
      </c>
      <c r="G120" s="27">
        <f t="shared" si="0"/>
        <v>0</v>
      </c>
      <c r="H120" s="320"/>
      <c r="I120" s="201"/>
    </row>
    <row r="121" spans="1:15" s="34" customFormat="1" ht="30" customHeight="1" thickBot="1" x14ac:dyDescent="0.3">
      <c r="A121" s="57" t="s">
        <v>602</v>
      </c>
      <c r="B121" s="62" t="s">
        <v>150</v>
      </c>
      <c r="C121" s="49" t="s">
        <v>271</v>
      </c>
      <c r="D121" s="63" t="s">
        <v>63</v>
      </c>
      <c r="E121" s="141">
        <v>165</v>
      </c>
      <c r="F121" s="59">
        <v>0</v>
      </c>
      <c r="G121" s="55">
        <f t="shared" si="0"/>
        <v>0</v>
      </c>
      <c r="H121" s="239" t="s">
        <v>156</v>
      </c>
      <c r="I121" s="211">
        <f>ROUND(SUM(G116:G121),2)</f>
        <v>9541.6299999999992</v>
      </c>
    </row>
    <row r="122" spans="1:15" s="34" customFormat="1" ht="30" customHeight="1" x14ac:dyDescent="0.25">
      <c r="A122" s="16" t="s">
        <v>603</v>
      </c>
      <c r="B122" s="17" t="s">
        <v>158</v>
      </c>
      <c r="C122" s="44" t="s">
        <v>476</v>
      </c>
      <c r="D122" s="108" t="s">
        <v>127</v>
      </c>
      <c r="E122" s="138">
        <v>300</v>
      </c>
      <c r="F122" s="45">
        <v>38.68</v>
      </c>
      <c r="G122" s="21">
        <f t="shared" si="0"/>
        <v>11604</v>
      </c>
      <c r="H122" s="83"/>
      <c r="I122" s="83"/>
    </row>
    <row r="123" spans="1:15" s="34" customFormat="1" ht="30" customHeight="1" x14ac:dyDescent="0.25">
      <c r="A123" s="22" t="s">
        <v>603</v>
      </c>
      <c r="B123" s="23" t="s">
        <v>160</v>
      </c>
      <c r="C123" s="46" t="s">
        <v>567</v>
      </c>
      <c r="D123" s="60" t="s">
        <v>127</v>
      </c>
      <c r="E123" s="87">
        <v>41</v>
      </c>
      <c r="F123" s="61">
        <v>38.47</v>
      </c>
      <c r="G123" s="27">
        <f t="shared" si="0"/>
        <v>1577.27</v>
      </c>
      <c r="H123" s="238"/>
      <c r="I123" s="83"/>
    </row>
    <row r="124" spans="1:15" s="34" customFormat="1" ht="30" customHeight="1" x14ac:dyDescent="0.25">
      <c r="A124" s="22" t="s">
        <v>603</v>
      </c>
      <c r="B124" s="23" t="s">
        <v>162</v>
      </c>
      <c r="C124" s="46" t="s">
        <v>477</v>
      </c>
      <c r="D124" s="60" t="s">
        <v>127</v>
      </c>
      <c r="E124" s="87">
        <v>205</v>
      </c>
      <c r="F124" s="61">
        <v>16.66</v>
      </c>
      <c r="G124" s="27">
        <f t="shared" si="0"/>
        <v>3415.3</v>
      </c>
      <c r="H124" s="238"/>
      <c r="I124" s="83"/>
    </row>
    <row r="125" spans="1:15" s="34" customFormat="1" ht="30" x14ac:dyDescent="0.25">
      <c r="A125" s="22" t="s">
        <v>603</v>
      </c>
      <c r="B125" s="23" t="s">
        <v>164</v>
      </c>
      <c r="C125" s="46" t="s">
        <v>478</v>
      </c>
      <c r="D125" s="60" t="s">
        <v>127</v>
      </c>
      <c r="E125" s="87">
        <v>33</v>
      </c>
      <c r="F125" s="61">
        <v>58.65</v>
      </c>
      <c r="G125" s="27">
        <f t="shared" si="0"/>
        <v>1935.45</v>
      </c>
      <c r="H125" s="238"/>
      <c r="I125" s="83"/>
    </row>
    <row r="126" spans="1:15" s="34" customFormat="1" ht="30" x14ac:dyDescent="0.25">
      <c r="A126" s="22" t="s">
        <v>603</v>
      </c>
      <c r="B126" s="23" t="s">
        <v>572</v>
      </c>
      <c r="C126" s="46" t="s">
        <v>275</v>
      </c>
      <c r="D126" s="60" t="s">
        <v>127</v>
      </c>
      <c r="E126" s="87">
        <v>1060</v>
      </c>
      <c r="F126" s="61">
        <v>37.54</v>
      </c>
      <c r="G126" s="27">
        <f t="shared" si="0"/>
        <v>39792.400000000001</v>
      </c>
      <c r="H126" s="238"/>
      <c r="I126" s="83"/>
    </row>
    <row r="127" spans="1:15" s="34" customFormat="1" ht="30" customHeight="1" x14ac:dyDescent="0.25">
      <c r="A127" s="22" t="s">
        <v>603</v>
      </c>
      <c r="B127" s="23" t="s">
        <v>573</v>
      </c>
      <c r="C127" s="46" t="s">
        <v>126</v>
      </c>
      <c r="D127" s="60" t="s">
        <v>127</v>
      </c>
      <c r="E127" s="87">
        <v>2390</v>
      </c>
      <c r="F127" s="61">
        <v>0.38</v>
      </c>
      <c r="G127" s="27">
        <f t="shared" ref="G127:G170" si="1">ROUND((E127*F127),2)</f>
        <v>908.2</v>
      </c>
      <c r="H127" s="200"/>
      <c r="I127" s="201"/>
    </row>
    <row r="128" spans="1:15" s="34" customFormat="1" ht="30" customHeight="1" x14ac:dyDescent="0.25">
      <c r="A128" s="22" t="s">
        <v>603</v>
      </c>
      <c r="B128" s="23" t="s">
        <v>574</v>
      </c>
      <c r="C128" s="46" t="s">
        <v>129</v>
      </c>
      <c r="D128" s="60" t="s">
        <v>127</v>
      </c>
      <c r="E128" s="87">
        <v>2390</v>
      </c>
      <c r="F128" s="61">
        <v>0.67</v>
      </c>
      <c r="G128" s="27">
        <f t="shared" si="1"/>
        <v>1601.3</v>
      </c>
      <c r="H128" s="200"/>
      <c r="I128" s="201"/>
    </row>
    <row r="129" spans="1:9" s="34" customFormat="1" ht="30" x14ac:dyDescent="0.25">
      <c r="A129" s="22" t="s">
        <v>603</v>
      </c>
      <c r="B129" s="23" t="s">
        <v>604</v>
      </c>
      <c r="C129" s="46" t="s">
        <v>131</v>
      </c>
      <c r="D129" s="60" t="s">
        <v>127</v>
      </c>
      <c r="E129" s="87">
        <v>2390</v>
      </c>
      <c r="F129" s="61">
        <v>0.82</v>
      </c>
      <c r="G129" s="27">
        <f t="shared" si="1"/>
        <v>1959.8</v>
      </c>
      <c r="H129" s="200"/>
      <c r="I129" s="201"/>
    </row>
    <row r="130" spans="1:9" s="34" customFormat="1" ht="33.75" customHeight="1" x14ac:dyDescent="0.25">
      <c r="A130" s="22" t="s">
        <v>603</v>
      </c>
      <c r="B130" s="23" t="s">
        <v>605</v>
      </c>
      <c r="C130" s="46" t="s">
        <v>276</v>
      </c>
      <c r="D130" s="60" t="s">
        <v>127</v>
      </c>
      <c r="E130" s="87">
        <v>1434</v>
      </c>
      <c r="F130" s="61">
        <v>2.23</v>
      </c>
      <c r="G130" s="27">
        <f t="shared" si="1"/>
        <v>3197.82</v>
      </c>
      <c r="H130" s="200"/>
      <c r="I130" s="201"/>
    </row>
    <row r="131" spans="1:9" s="34" customFormat="1" ht="30" x14ac:dyDescent="0.25">
      <c r="A131" s="22" t="s">
        <v>603</v>
      </c>
      <c r="B131" s="23" t="s">
        <v>606</v>
      </c>
      <c r="C131" s="46" t="s">
        <v>278</v>
      </c>
      <c r="D131" s="60" t="s">
        <v>127</v>
      </c>
      <c r="E131" s="87">
        <v>1434</v>
      </c>
      <c r="F131" s="61">
        <v>0.19</v>
      </c>
      <c r="G131" s="27">
        <f t="shared" si="1"/>
        <v>272.45999999999998</v>
      </c>
      <c r="H131" s="200"/>
      <c r="I131" s="201"/>
    </row>
    <row r="132" spans="1:9" s="34" customFormat="1" ht="30" x14ac:dyDescent="0.25">
      <c r="A132" s="22" t="s">
        <v>603</v>
      </c>
      <c r="B132" s="23" t="s">
        <v>607</v>
      </c>
      <c r="C132" s="46" t="s">
        <v>133</v>
      </c>
      <c r="D132" s="25" t="s">
        <v>63</v>
      </c>
      <c r="E132" s="87">
        <v>8142</v>
      </c>
      <c r="F132" s="61">
        <v>5.56</v>
      </c>
      <c r="G132" s="27">
        <f t="shared" si="1"/>
        <v>45269.52</v>
      </c>
      <c r="H132" s="200"/>
      <c r="I132" s="201"/>
    </row>
    <row r="133" spans="1:9" s="34" customFormat="1" ht="30.75" thickBot="1" x14ac:dyDescent="0.3">
      <c r="A133" s="22" t="s">
        <v>603</v>
      </c>
      <c r="B133" s="23" t="s">
        <v>608</v>
      </c>
      <c r="C133" s="46" t="s">
        <v>135</v>
      </c>
      <c r="D133" s="25" t="s">
        <v>63</v>
      </c>
      <c r="E133" s="87">
        <v>8372</v>
      </c>
      <c r="F133" s="61">
        <v>1.77</v>
      </c>
      <c r="G133" s="27">
        <f t="shared" si="1"/>
        <v>14818.44</v>
      </c>
      <c r="H133" s="200"/>
      <c r="I133" s="201"/>
    </row>
    <row r="134" spans="1:9" s="34" customFormat="1" ht="30.75" thickBot="1" x14ac:dyDescent="0.3">
      <c r="A134" s="57" t="s">
        <v>603</v>
      </c>
      <c r="B134" s="62" t="s">
        <v>609</v>
      </c>
      <c r="C134" s="49" t="s">
        <v>137</v>
      </c>
      <c r="D134" s="63" t="s">
        <v>63</v>
      </c>
      <c r="E134" s="141">
        <v>28</v>
      </c>
      <c r="F134" s="59">
        <v>4.9400000000000004</v>
      </c>
      <c r="G134" s="55">
        <f t="shared" si="1"/>
        <v>138.32</v>
      </c>
      <c r="H134" s="210" t="s">
        <v>166</v>
      </c>
      <c r="I134" s="211">
        <f>ROUND(SUM(G122:G134),2)</f>
        <v>126490.28</v>
      </c>
    </row>
    <row r="135" spans="1:9" s="34" customFormat="1" ht="45" x14ac:dyDescent="0.25">
      <c r="A135" s="16" t="s">
        <v>610</v>
      </c>
      <c r="B135" s="17" t="s">
        <v>168</v>
      </c>
      <c r="C135" s="44" t="s">
        <v>141</v>
      </c>
      <c r="D135" s="64" t="s">
        <v>127</v>
      </c>
      <c r="E135" s="138">
        <v>2580</v>
      </c>
      <c r="F135" s="45">
        <v>35.799999999999997</v>
      </c>
      <c r="G135" s="21">
        <f t="shared" si="1"/>
        <v>92364</v>
      </c>
      <c r="H135" s="200"/>
      <c r="I135" s="201"/>
    </row>
    <row r="136" spans="1:9" s="34" customFormat="1" ht="45" x14ac:dyDescent="0.25">
      <c r="A136" s="22" t="s">
        <v>610</v>
      </c>
      <c r="B136" s="23" t="s">
        <v>170</v>
      </c>
      <c r="C136" s="46" t="s">
        <v>283</v>
      </c>
      <c r="D136" s="60" t="s">
        <v>127</v>
      </c>
      <c r="E136" s="87">
        <v>168</v>
      </c>
      <c r="F136" s="61">
        <v>42.5</v>
      </c>
      <c r="G136" s="27">
        <f t="shared" si="1"/>
        <v>7140</v>
      </c>
      <c r="H136" s="200"/>
      <c r="I136" s="201"/>
    </row>
    <row r="137" spans="1:9" s="34" customFormat="1" ht="45.75" thickBot="1" x14ac:dyDescent="0.3">
      <c r="A137" s="22" t="s">
        <v>610</v>
      </c>
      <c r="B137" s="23" t="s">
        <v>172</v>
      </c>
      <c r="C137" s="191" t="s">
        <v>906</v>
      </c>
      <c r="D137" s="60" t="s">
        <v>127</v>
      </c>
      <c r="E137" s="87">
        <v>2260</v>
      </c>
      <c r="F137" s="61">
        <v>103.2</v>
      </c>
      <c r="G137" s="27">
        <f t="shared" si="1"/>
        <v>233232</v>
      </c>
      <c r="H137" s="200"/>
      <c r="I137" s="201"/>
    </row>
    <row r="138" spans="1:9" s="34" customFormat="1" ht="45.75" thickBot="1" x14ac:dyDescent="0.3">
      <c r="A138" s="22" t="s">
        <v>610</v>
      </c>
      <c r="B138" s="23" t="s">
        <v>286</v>
      </c>
      <c r="C138" s="191" t="s">
        <v>907</v>
      </c>
      <c r="D138" s="60" t="s">
        <v>127</v>
      </c>
      <c r="E138" s="87">
        <v>12</v>
      </c>
      <c r="F138" s="61">
        <v>145.19999999999999</v>
      </c>
      <c r="G138" s="27">
        <f t="shared" si="1"/>
        <v>1742.4</v>
      </c>
      <c r="H138" s="210" t="s">
        <v>174</v>
      </c>
      <c r="I138" s="211">
        <f>ROUND(SUM(G135:G138),2)</f>
        <v>334478.40000000002</v>
      </c>
    </row>
    <row r="139" spans="1:9" s="34" customFormat="1" ht="45" x14ac:dyDescent="0.25">
      <c r="A139" s="16" t="s">
        <v>611</v>
      </c>
      <c r="B139" s="17" t="s">
        <v>176</v>
      </c>
      <c r="C139" s="18" t="s">
        <v>146</v>
      </c>
      <c r="D139" s="64" t="s">
        <v>127</v>
      </c>
      <c r="E139" s="138">
        <v>4530</v>
      </c>
      <c r="F139" s="45">
        <v>26</v>
      </c>
      <c r="G139" s="21">
        <f t="shared" si="1"/>
        <v>117780</v>
      </c>
      <c r="H139" s="200"/>
      <c r="I139" s="201"/>
    </row>
    <row r="140" spans="1:9" s="34" customFormat="1" ht="45" x14ac:dyDescent="0.25">
      <c r="A140" s="22" t="s">
        <v>611</v>
      </c>
      <c r="B140" s="23" t="s">
        <v>299</v>
      </c>
      <c r="C140" s="46" t="s">
        <v>148</v>
      </c>
      <c r="D140" s="60" t="s">
        <v>149</v>
      </c>
      <c r="E140" s="87">
        <v>7</v>
      </c>
      <c r="F140" s="61">
        <v>136</v>
      </c>
      <c r="G140" s="27">
        <f t="shared" si="1"/>
        <v>952</v>
      </c>
      <c r="H140" s="200"/>
      <c r="I140" s="201"/>
    </row>
    <row r="141" spans="1:9" s="34" customFormat="1" ht="45" x14ac:dyDescent="0.25">
      <c r="A141" s="22" t="s">
        <v>611</v>
      </c>
      <c r="B141" s="23" t="s">
        <v>300</v>
      </c>
      <c r="C141" s="46" t="s">
        <v>151</v>
      </c>
      <c r="D141" s="60" t="s">
        <v>149</v>
      </c>
      <c r="E141" s="87">
        <v>3</v>
      </c>
      <c r="F141" s="61">
        <v>136</v>
      </c>
      <c r="G141" s="27">
        <f t="shared" si="1"/>
        <v>408</v>
      </c>
      <c r="H141" s="200"/>
      <c r="I141" s="201"/>
    </row>
    <row r="142" spans="1:9" s="34" customFormat="1" ht="48.75" x14ac:dyDescent="0.25">
      <c r="A142" s="22" t="s">
        <v>611</v>
      </c>
      <c r="B142" s="23" t="s">
        <v>301</v>
      </c>
      <c r="C142" s="191" t="s">
        <v>893</v>
      </c>
      <c r="D142" s="192" t="s">
        <v>73</v>
      </c>
      <c r="E142" s="168">
        <v>14</v>
      </c>
      <c r="F142" s="61">
        <v>8109.73</v>
      </c>
      <c r="G142" s="27">
        <f t="shared" si="1"/>
        <v>113536.22</v>
      </c>
      <c r="H142" s="200"/>
      <c r="I142" s="201"/>
    </row>
    <row r="143" spans="1:9" s="34" customFormat="1" ht="48.75" x14ac:dyDescent="0.25">
      <c r="A143" s="22" t="s">
        <v>611</v>
      </c>
      <c r="B143" s="23" t="s">
        <v>302</v>
      </c>
      <c r="C143" s="191" t="s">
        <v>887</v>
      </c>
      <c r="D143" s="192" t="s">
        <v>73</v>
      </c>
      <c r="E143" s="168">
        <v>4</v>
      </c>
      <c r="F143" s="61">
        <v>7116.51</v>
      </c>
      <c r="G143" s="27">
        <f t="shared" si="1"/>
        <v>28466.04</v>
      </c>
      <c r="H143" s="200"/>
      <c r="I143" s="201"/>
    </row>
    <row r="144" spans="1:9" s="34" customFormat="1" x14ac:dyDescent="0.25">
      <c r="A144" s="22" t="s">
        <v>611</v>
      </c>
      <c r="B144" s="23" t="s">
        <v>304</v>
      </c>
      <c r="C144" s="46" t="s">
        <v>153</v>
      </c>
      <c r="D144" s="60" t="s">
        <v>73</v>
      </c>
      <c r="E144" s="87">
        <v>3</v>
      </c>
      <c r="F144" s="61">
        <v>20</v>
      </c>
      <c r="G144" s="27">
        <f t="shared" si="1"/>
        <v>60</v>
      </c>
      <c r="H144" s="200"/>
      <c r="I144" s="201"/>
    </row>
    <row r="145" spans="1:9" s="34" customFormat="1" x14ac:dyDescent="0.25">
      <c r="A145" s="22" t="s">
        <v>611</v>
      </c>
      <c r="B145" s="23" t="s">
        <v>575</v>
      </c>
      <c r="C145" s="46" t="s">
        <v>155</v>
      </c>
      <c r="D145" s="60" t="s">
        <v>73</v>
      </c>
      <c r="E145" s="87">
        <v>32</v>
      </c>
      <c r="F145" s="61">
        <v>990</v>
      </c>
      <c r="G145" s="27">
        <f t="shared" si="1"/>
        <v>31680</v>
      </c>
      <c r="H145" s="200"/>
      <c r="I145" s="201"/>
    </row>
    <row r="146" spans="1:9" s="34" customFormat="1" ht="15.75" thickBot="1" x14ac:dyDescent="0.3">
      <c r="A146" s="22" t="s">
        <v>611</v>
      </c>
      <c r="B146" s="23" t="s">
        <v>577</v>
      </c>
      <c r="C146" s="46" t="s">
        <v>294</v>
      </c>
      <c r="D146" s="66" t="s">
        <v>127</v>
      </c>
      <c r="E146" s="87">
        <v>80</v>
      </c>
      <c r="F146" s="67">
        <v>35.799999999999997</v>
      </c>
      <c r="G146" s="27">
        <f t="shared" si="1"/>
        <v>2864</v>
      </c>
      <c r="H146" s="200"/>
      <c r="I146" s="201"/>
    </row>
    <row r="147" spans="1:9" s="34" customFormat="1" ht="29.25" thickBot="1" x14ac:dyDescent="0.3">
      <c r="A147" s="22" t="s">
        <v>611</v>
      </c>
      <c r="B147" s="23" t="s">
        <v>612</v>
      </c>
      <c r="C147" s="65" t="s">
        <v>296</v>
      </c>
      <c r="D147" s="66" t="s">
        <v>73</v>
      </c>
      <c r="E147" s="87">
        <v>32</v>
      </c>
      <c r="F147" s="67">
        <v>49.5</v>
      </c>
      <c r="G147" s="27">
        <f t="shared" si="1"/>
        <v>1584</v>
      </c>
      <c r="H147" s="210" t="s">
        <v>178</v>
      </c>
      <c r="I147" s="211">
        <f>ROUND(SUM(G139:G147),2)</f>
        <v>297330.26</v>
      </c>
    </row>
    <row r="148" spans="1:9" s="34" customFormat="1" ht="30" customHeight="1" x14ac:dyDescent="0.25">
      <c r="A148" s="16" t="s">
        <v>613</v>
      </c>
      <c r="B148" s="17" t="s">
        <v>306</v>
      </c>
      <c r="C148" s="44" t="s">
        <v>494</v>
      </c>
      <c r="D148" s="64" t="s">
        <v>73</v>
      </c>
      <c r="E148" s="138">
        <v>33</v>
      </c>
      <c r="F148" s="45">
        <v>15.6</v>
      </c>
      <c r="G148" s="21">
        <f t="shared" si="1"/>
        <v>514.79999999999995</v>
      </c>
      <c r="H148" s="238"/>
      <c r="I148" s="83"/>
    </row>
    <row r="149" spans="1:9" s="34" customFormat="1" ht="30" customHeight="1" x14ac:dyDescent="0.25">
      <c r="A149" s="22" t="s">
        <v>613</v>
      </c>
      <c r="B149" s="23" t="s">
        <v>308</v>
      </c>
      <c r="C149" s="46" t="s">
        <v>298</v>
      </c>
      <c r="D149" s="60" t="s">
        <v>73</v>
      </c>
      <c r="E149" s="87">
        <v>85</v>
      </c>
      <c r="F149" s="61">
        <v>21.1</v>
      </c>
      <c r="G149" s="27">
        <f t="shared" si="1"/>
        <v>1793.5</v>
      </c>
      <c r="H149" s="238"/>
      <c r="I149" s="83"/>
    </row>
    <row r="150" spans="1:9" s="34" customFormat="1" ht="30" customHeight="1" x14ac:dyDescent="0.25">
      <c r="A150" s="22" t="s">
        <v>613</v>
      </c>
      <c r="B150" s="23" t="s">
        <v>309</v>
      </c>
      <c r="C150" s="46" t="s">
        <v>159</v>
      </c>
      <c r="D150" s="60" t="s">
        <v>73</v>
      </c>
      <c r="E150" s="87">
        <v>18</v>
      </c>
      <c r="F150" s="61">
        <v>55.8</v>
      </c>
      <c r="G150" s="27">
        <f t="shared" si="1"/>
        <v>1004.4</v>
      </c>
      <c r="H150" s="238"/>
      <c r="I150" s="83"/>
    </row>
    <row r="151" spans="1:9" s="34" customFormat="1" ht="30" customHeight="1" x14ac:dyDescent="0.25">
      <c r="A151" s="22" t="s">
        <v>613</v>
      </c>
      <c r="B151" s="23" t="s">
        <v>310</v>
      </c>
      <c r="C151" s="46" t="s">
        <v>161</v>
      </c>
      <c r="D151" s="60" t="s">
        <v>127</v>
      </c>
      <c r="E151" s="87">
        <v>72</v>
      </c>
      <c r="F151" s="61">
        <v>19.5</v>
      </c>
      <c r="G151" s="27">
        <f t="shared" si="1"/>
        <v>1404</v>
      </c>
      <c r="H151" s="238"/>
      <c r="I151" s="83"/>
    </row>
    <row r="152" spans="1:9" s="34" customFormat="1" ht="30" customHeight="1" x14ac:dyDescent="0.25">
      <c r="A152" s="22" t="s">
        <v>613</v>
      </c>
      <c r="B152" s="23" t="s">
        <v>401</v>
      </c>
      <c r="C152" s="46" t="s">
        <v>163</v>
      </c>
      <c r="D152" s="60" t="s">
        <v>73</v>
      </c>
      <c r="E152" s="87">
        <v>32</v>
      </c>
      <c r="F152" s="61">
        <v>27.9</v>
      </c>
      <c r="G152" s="27">
        <f t="shared" si="1"/>
        <v>892.8</v>
      </c>
      <c r="H152" s="238"/>
      <c r="I152" s="83"/>
    </row>
    <row r="153" spans="1:9" s="34" customFormat="1" ht="30" customHeight="1" thickBot="1" x14ac:dyDescent="0.3">
      <c r="A153" s="22" t="s">
        <v>613</v>
      </c>
      <c r="B153" s="23" t="s">
        <v>403</v>
      </c>
      <c r="C153" s="46" t="s">
        <v>576</v>
      </c>
      <c r="D153" s="60" t="s">
        <v>73</v>
      </c>
      <c r="E153" s="87">
        <v>1</v>
      </c>
      <c r="F153" s="61">
        <v>27.9</v>
      </c>
      <c r="G153" s="27">
        <f t="shared" si="1"/>
        <v>27.9</v>
      </c>
      <c r="H153" s="199"/>
      <c r="I153" s="83"/>
    </row>
    <row r="154" spans="1:9" s="34" customFormat="1" ht="30" customHeight="1" thickBot="1" x14ac:dyDescent="0.3">
      <c r="A154" s="57" t="s">
        <v>613</v>
      </c>
      <c r="B154" s="62" t="s">
        <v>405</v>
      </c>
      <c r="C154" s="49" t="s">
        <v>165</v>
      </c>
      <c r="D154" s="68" t="s">
        <v>63</v>
      </c>
      <c r="E154" s="141">
        <v>23</v>
      </c>
      <c r="F154" s="59">
        <v>108.8</v>
      </c>
      <c r="G154" s="55">
        <f t="shared" si="1"/>
        <v>2502.4</v>
      </c>
      <c r="H154" s="239" t="s">
        <v>312</v>
      </c>
      <c r="I154" s="211">
        <f>ROUND(SUM(G148:G154),2)</f>
        <v>8139.8</v>
      </c>
    </row>
    <row r="155" spans="1:9" s="34" customFormat="1" ht="45" x14ac:dyDescent="0.25">
      <c r="A155" s="105" t="s">
        <v>614</v>
      </c>
      <c r="B155" s="106" t="s">
        <v>314</v>
      </c>
      <c r="C155" s="107" t="s">
        <v>307</v>
      </c>
      <c r="D155" s="108" t="s">
        <v>127</v>
      </c>
      <c r="E155" s="145">
        <v>90</v>
      </c>
      <c r="F155" s="109">
        <v>2.34</v>
      </c>
      <c r="G155" s="110">
        <f t="shared" si="1"/>
        <v>210.6</v>
      </c>
      <c r="H155" s="83"/>
      <c r="I155" s="83"/>
    </row>
    <row r="156" spans="1:9" s="34" customFormat="1" ht="45" x14ac:dyDescent="0.25">
      <c r="A156" s="22" t="s">
        <v>614</v>
      </c>
      <c r="B156" s="69" t="s">
        <v>316</v>
      </c>
      <c r="C156" s="46" t="s">
        <v>169</v>
      </c>
      <c r="D156" s="70" t="s">
        <v>127</v>
      </c>
      <c r="E156" s="87">
        <v>9250</v>
      </c>
      <c r="F156" s="61">
        <v>2.34</v>
      </c>
      <c r="G156" s="27">
        <f t="shared" si="1"/>
        <v>21645</v>
      </c>
      <c r="H156" s="200"/>
      <c r="I156" s="201"/>
    </row>
    <row r="157" spans="1:9" s="34" customFormat="1" ht="45" x14ac:dyDescent="0.25">
      <c r="A157" s="22" t="s">
        <v>614</v>
      </c>
      <c r="B157" s="69" t="s">
        <v>318</v>
      </c>
      <c r="C157" s="46" t="s">
        <v>171</v>
      </c>
      <c r="D157" s="70" t="s">
        <v>127</v>
      </c>
      <c r="E157" s="87">
        <v>2310</v>
      </c>
      <c r="F157" s="61">
        <v>0.59</v>
      </c>
      <c r="G157" s="27">
        <f t="shared" si="1"/>
        <v>1362.9</v>
      </c>
      <c r="H157" s="200"/>
      <c r="I157" s="201"/>
    </row>
    <row r="158" spans="1:9" s="34" customFormat="1" ht="45" x14ac:dyDescent="0.25">
      <c r="A158" s="22" t="s">
        <v>614</v>
      </c>
      <c r="B158" s="69" t="s">
        <v>413</v>
      </c>
      <c r="C158" s="46" t="s">
        <v>311</v>
      </c>
      <c r="D158" s="70" t="s">
        <v>127</v>
      </c>
      <c r="E158" s="87">
        <v>98</v>
      </c>
      <c r="F158" s="61">
        <v>1.17</v>
      </c>
      <c r="G158" s="27">
        <f t="shared" si="1"/>
        <v>114.66</v>
      </c>
      <c r="H158" s="200"/>
      <c r="I158" s="201"/>
    </row>
    <row r="159" spans="1:9" s="34" customFormat="1" ht="45" x14ac:dyDescent="0.25">
      <c r="A159" s="22" t="s">
        <v>614</v>
      </c>
      <c r="B159" s="69" t="s">
        <v>585</v>
      </c>
      <c r="C159" s="46" t="s">
        <v>402</v>
      </c>
      <c r="D159" s="70" t="s">
        <v>127</v>
      </c>
      <c r="E159" s="87">
        <v>256</v>
      </c>
      <c r="F159" s="61">
        <v>1.22</v>
      </c>
      <c r="G159" s="27">
        <f t="shared" si="1"/>
        <v>312.32</v>
      </c>
      <c r="H159" s="200"/>
      <c r="I159" s="201"/>
    </row>
    <row r="160" spans="1:9" s="34" customFormat="1" ht="45.75" thickBot="1" x14ac:dyDescent="0.3">
      <c r="A160" s="22" t="s">
        <v>614</v>
      </c>
      <c r="B160" s="69" t="s">
        <v>615</v>
      </c>
      <c r="C160" s="46" t="s">
        <v>406</v>
      </c>
      <c r="D160" s="70" t="s">
        <v>63</v>
      </c>
      <c r="E160" s="87">
        <v>25</v>
      </c>
      <c r="F160" s="61">
        <v>20.5</v>
      </c>
      <c r="G160" s="27">
        <f t="shared" si="1"/>
        <v>512.5</v>
      </c>
      <c r="H160" s="200"/>
      <c r="I160" s="201"/>
    </row>
    <row r="161" spans="1:9" s="34" customFormat="1" ht="45.75" thickBot="1" x14ac:dyDescent="0.3">
      <c r="A161" s="38" t="s">
        <v>614</v>
      </c>
      <c r="B161" s="71" t="s">
        <v>616</v>
      </c>
      <c r="C161" s="65" t="s">
        <v>408</v>
      </c>
      <c r="D161" s="72" t="s">
        <v>63</v>
      </c>
      <c r="E161" s="139">
        <v>6</v>
      </c>
      <c r="F161" s="67">
        <v>20.5</v>
      </c>
      <c r="G161" s="41">
        <f t="shared" si="1"/>
        <v>123</v>
      </c>
      <c r="H161" s="239" t="s">
        <v>319</v>
      </c>
      <c r="I161" s="211">
        <f>ROUND(SUM(G155:G161),2)</f>
        <v>24280.98</v>
      </c>
    </row>
    <row r="162" spans="1:9" s="34" customFormat="1" ht="30" x14ac:dyDescent="0.25">
      <c r="A162" s="16" t="s">
        <v>415</v>
      </c>
      <c r="B162" s="97" t="s">
        <v>416</v>
      </c>
      <c r="C162" s="44" t="s">
        <v>617</v>
      </c>
      <c r="D162" s="99" t="s">
        <v>73</v>
      </c>
      <c r="E162" s="138">
        <v>1</v>
      </c>
      <c r="F162" s="45">
        <v>16801.05</v>
      </c>
      <c r="G162" s="21">
        <f t="shared" si="1"/>
        <v>16801.05</v>
      </c>
      <c r="H162" s="200"/>
      <c r="I162" s="201"/>
    </row>
    <row r="163" spans="1:9" s="34" customFormat="1" ht="18" customHeight="1" x14ac:dyDescent="0.25">
      <c r="A163" s="22" t="s">
        <v>415</v>
      </c>
      <c r="B163" s="69" t="s">
        <v>418</v>
      </c>
      <c r="C163" s="46" t="s">
        <v>584</v>
      </c>
      <c r="D163" s="102" t="s">
        <v>63</v>
      </c>
      <c r="E163" s="87">
        <v>600</v>
      </c>
      <c r="F163" s="61">
        <v>7.02</v>
      </c>
      <c r="G163" s="27">
        <f t="shared" si="1"/>
        <v>4212</v>
      </c>
      <c r="H163" s="200"/>
      <c r="I163" s="201"/>
    </row>
    <row r="164" spans="1:9" s="34" customFormat="1" ht="18" x14ac:dyDescent="0.25">
      <c r="A164" s="22" t="s">
        <v>415</v>
      </c>
      <c r="B164" s="69" t="s">
        <v>419</v>
      </c>
      <c r="C164" s="46" t="s">
        <v>317</v>
      </c>
      <c r="D164" s="102" t="s">
        <v>256</v>
      </c>
      <c r="E164" s="87">
        <v>10</v>
      </c>
      <c r="F164" s="61">
        <v>46.5</v>
      </c>
      <c r="G164" s="27">
        <f t="shared" si="1"/>
        <v>465</v>
      </c>
      <c r="H164" s="200"/>
      <c r="I164" s="201"/>
    </row>
    <row r="165" spans="1:9" s="34" customFormat="1" x14ac:dyDescent="0.25">
      <c r="A165" s="22" t="s">
        <v>415</v>
      </c>
      <c r="B165" s="69" t="s">
        <v>618</v>
      </c>
      <c r="C165" s="46" t="s">
        <v>619</v>
      </c>
      <c r="D165" s="25" t="s">
        <v>63</v>
      </c>
      <c r="E165" s="87">
        <v>180</v>
      </c>
      <c r="F165" s="121">
        <v>15.88</v>
      </c>
      <c r="G165" s="27">
        <f t="shared" si="1"/>
        <v>2858.4</v>
      </c>
      <c r="H165" s="200"/>
      <c r="I165" s="201"/>
    </row>
    <row r="166" spans="1:9" s="34" customFormat="1" ht="18" x14ac:dyDescent="0.25">
      <c r="A166" s="22" t="s">
        <v>415</v>
      </c>
      <c r="B166" s="69" t="s">
        <v>620</v>
      </c>
      <c r="C166" s="46" t="s">
        <v>621</v>
      </c>
      <c r="D166" s="102" t="s">
        <v>256</v>
      </c>
      <c r="E166" s="87">
        <v>230</v>
      </c>
      <c r="F166" s="121">
        <v>28.73</v>
      </c>
      <c r="G166" s="27">
        <f t="shared" si="1"/>
        <v>6607.9</v>
      </c>
      <c r="H166" s="200"/>
      <c r="I166" s="201"/>
    </row>
    <row r="167" spans="1:9" s="34" customFormat="1" x14ac:dyDescent="0.25">
      <c r="A167" s="22" t="s">
        <v>415</v>
      </c>
      <c r="B167" s="69" t="s">
        <v>622</v>
      </c>
      <c r="C167" s="46" t="s">
        <v>623</v>
      </c>
      <c r="D167" s="25" t="s">
        <v>63</v>
      </c>
      <c r="E167" s="87">
        <v>190</v>
      </c>
      <c r="F167" s="121">
        <v>5.55</v>
      </c>
      <c r="G167" s="27">
        <f t="shared" si="1"/>
        <v>1054.5</v>
      </c>
      <c r="H167" s="200"/>
      <c r="I167" s="201"/>
    </row>
    <row r="168" spans="1:9" s="34" customFormat="1" x14ac:dyDescent="0.25">
      <c r="A168" s="22" t="s">
        <v>313</v>
      </c>
      <c r="B168" s="69" t="s">
        <v>624</v>
      </c>
      <c r="C168" s="46" t="s">
        <v>497</v>
      </c>
      <c r="D168" s="70" t="s">
        <v>73</v>
      </c>
      <c r="E168" s="87">
        <v>8</v>
      </c>
      <c r="F168" s="121">
        <v>912.99</v>
      </c>
      <c r="G168" s="27">
        <f t="shared" si="1"/>
        <v>7303.92</v>
      </c>
      <c r="H168" s="200"/>
      <c r="I168" s="201"/>
    </row>
    <row r="169" spans="1:9" s="34" customFormat="1" ht="15.75" thickBot="1" x14ac:dyDescent="0.3">
      <c r="A169" s="22" t="s">
        <v>415</v>
      </c>
      <c r="B169" s="69" t="s">
        <v>625</v>
      </c>
      <c r="C169" s="46" t="s">
        <v>627</v>
      </c>
      <c r="D169" s="25" t="s">
        <v>63</v>
      </c>
      <c r="E169" s="87">
        <v>190</v>
      </c>
      <c r="F169" s="121">
        <v>1.71</v>
      </c>
      <c r="G169" s="27">
        <f t="shared" si="1"/>
        <v>324.89999999999998</v>
      </c>
      <c r="H169" s="200"/>
      <c r="I169" s="201"/>
    </row>
    <row r="170" spans="1:9" s="34" customFormat="1" ht="75" customHeight="1" thickBot="1" x14ac:dyDescent="0.3">
      <c r="A170" s="295" t="s">
        <v>415</v>
      </c>
      <c r="B170" s="111" t="s">
        <v>626</v>
      </c>
      <c r="C170" s="112" t="s">
        <v>177</v>
      </c>
      <c r="D170" s="113" t="s">
        <v>149</v>
      </c>
      <c r="E170" s="146">
        <v>1</v>
      </c>
      <c r="F170" s="114">
        <v>4528</v>
      </c>
      <c r="G170" s="55">
        <f t="shared" si="1"/>
        <v>4528</v>
      </c>
      <c r="H170" s="210" t="s">
        <v>420</v>
      </c>
      <c r="I170" s="211">
        <f>ROUND(SUM(G162:G170),2)</f>
        <v>44155.67</v>
      </c>
    </row>
    <row r="171" spans="1:9" ht="44.25" customHeight="1" thickBot="1" x14ac:dyDescent="0.3">
      <c r="A171" s="79"/>
      <c r="B171" s="79"/>
      <c r="C171" s="79"/>
      <c r="D171" s="80"/>
      <c r="E171" s="143"/>
      <c r="F171" s="81" t="s">
        <v>628</v>
      </c>
      <c r="G171" s="115">
        <f>SUM(G5:G170)</f>
        <v>4695853.6800000016</v>
      </c>
      <c r="H171" s="199"/>
      <c r="I171" s="201"/>
    </row>
    <row r="173" spans="1:9" x14ac:dyDescent="0.25">
      <c r="C173" s="83"/>
    </row>
  </sheetData>
  <sheetProtection algorithmName="SHA-512" hashValue="0iicXNSdj5BchthFNRIFgI5sZ66IKBeBpVAwWSYrjMbW6TJk9m2YyD9OhPwDQ759jX9BBpy0BYfIgGqLEhP1Eg==" saltValue="5zGNFA31SBTm1wxdvlumzw==" spinCount="100000" sheet="1" objects="1" scenarios="1"/>
  <mergeCells count="4">
    <mergeCell ref="A3:E3"/>
    <mergeCell ref="H78:H114"/>
    <mergeCell ref="H116:H120"/>
    <mergeCell ref="A1:G1"/>
  </mergeCells>
  <pageMargins left="0.7" right="0.296875" top="0.75" bottom="0.75" header="0.3" footer="0.3"/>
  <pageSetup paperSize="9" scale="60"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39"/>
  <sheetViews>
    <sheetView topLeftCell="A14" zoomScale="98" zoomScaleNormal="98" workbookViewId="0">
      <selection activeCell="F5" sqref="F5:F38"/>
    </sheetView>
  </sheetViews>
  <sheetFormatPr defaultColWidth="9.140625" defaultRowHeight="15" x14ac:dyDescent="0.25"/>
  <cols>
    <col min="1" max="1" width="31.7109375" style="1" bestFit="1" customWidth="1"/>
    <col min="2" max="2" width="8.28515625" style="1" bestFit="1" customWidth="1"/>
    <col min="3" max="3" width="86.42578125" style="1" customWidth="1"/>
    <col min="4" max="4" width="9.140625" style="1"/>
    <col min="5" max="5" width="16.28515625" style="126" customWidth="1"/>
    <col min="6" max="6" width="21.5703125" style="1" customWidth="1"/>
    <col min="7" max="7" width="14.7109375" style="1" customWidth="1"/>
    <col min="8" max="8" width="21.5703125" style="1" customWidth="1"/>
    <col min="9" max="9" width="16.140625" style="1" customWidth="1"/>
    <col min="10" max="16384" width="9.140625" style="1"/>
  </cols>
  <sheetData>
    <row r="1" spans="1:9" s="5" customFormat="1" ht="40.15" customHeight="1" x14ac:dyDescent="0.25">
      <c r="A1" s="324" t="s">
        <v>590</v>
      </c>
      <c r="B1" s="324"/>
      <c r="C1" s="324"/>
      <c r="D1" s="324"/>
      <c r="E1" s="324"/>
      <c r="F1" s="324"/>
      <c r="G1" s="324"/>
      <c r="H1" s="4"/>
    </row>
    <row r="2" spans="1:9" s="5" customFormat="1" ht="21.75" customHeight="1" thickBot="1" x14ac:dyDescent="0.3">
      <c r="A2" s="6"/>
      <c r="B2" s="6"/>
      <c r="C2" s="7"/>
      <c r="D2" s="6"/>
      <c r="E2" s="136"/>
      <c r="F2" s="6"/>
      <c r="G2" s="6"/>
      <c r="H2" s="4"/>
    </row>
    <row r="3" spans="1:9" x14ac:dyDescent="0.25">
      <c r="A3" s="322" t="s">
        <v>629</v>
      </c>
      <c r="B3" s="323"/>
      <c r="C3" s="323"/>
      <c r="D3" s="323"/>
      <c r="E3" s="323"/>
      <c r="F3" s="8"/>
      <c r="G3" s="9"/>
      <c r="H3" s="4"/>
      <c r="I3" s="5"/>
    </row>
    <row r="4" spans="1:9" ht="43.5" thickBot="1" x14ac:dyDescent="0.3">
      <c r="A4" s="176" t="s">
        <v>51</v>
      </c>
      <c r="B4" s="177" t="s">
        <v>52</v>
      </c>
      <c r="C4" s="178" t="s">
        <v>53</v>
      </c>
      <c r="D4" s="179" t="s">
        <v>54</v>
      </c>
      <c r="E4" s="180" t="s">
        <v>55</v>
      </c>
      <c r="F4" s="181" t="s">
        <v>56</v>
      </c>
      <c r="G4" s="182" t="s">
        <v>57</v>
      </c>
      <c r="H4" s="193"/>
      <c r="I4" s="84"/>
    </row>
    <row r="5" spans="1:9" x14ac:dyDescent="0.25">
      <c r="A5" s="16" t="s">
        <v>322</v>
      </c>
      <c r="B5" s="97" t="s">
        <v>59</v>
      </c>
      <c r="C5" s="194" t="s">
        <v>323</v>
      </c>
      <c r="D5" s="195" t="s">
        <v>68</v>
      </c>
      <c r="E5" s="138">
        <v>4404</v>
      </c>
      <c r="F5" s="188">
        <v>5.7</v>
      </c>
      <c r="G5" s="21">
        <f t="shared" ref="G5:G35" si="0">ROUND((E5*F5),2)</f>
        <v>25102.799999999999</v>
      </c>
      <c r="H5" s="193"/>
      <c r="I5" s="84"/>
    </row>
    <row r="6" spans="1:9" x14ac:dyDescent="0.25">
      <c r="A6" s="22" t="s">
        <v>322</v>
      </c>
      <c r="B6" s="69" t="s">
        <v>6</v>
      </c>
      <c r="C6" s="29" t="s">
        <v>324</v>
      </c>
      <c r="D6" s="102" t="s">
        <v>68</v>
      </c>
      <c r="E6" s="87">
        <v>3726</v>
      </c>
      <c r="F6" s="185">
        <v>3.04</v>
      </c>
      <c r="G6" s="27">
        <f t="shared" si="0"/>
        <v>11327.04</v>
      </c>
      <c r="H6" s="193"/>
      <c r="I6" s="84"/>
    </row>
    <row r="7" spans="1:9" x14ac:dyDescent="0.25">
      <c r="A7" s="22" t="s">
        <v>322</v>
      </c>
      <c r="B7" s="69" t="s">
        <v>10</v>
      </c>
      <c r="C7" s="29" t="s">
        <v>325</v>
      </c>
      <c r="D7" s="102" t="s">
        <v>68</v>
      </c>
      <c r="E7" s="87">
        <v>3726</v>
      </c>
      <c r="F7" s="185">
        <v>3.99</v>
      </c>
      <c r="G7" s="27">
        <f t="shared" si="0"/>
        <v>14866.74</v>
      </c>
      <c r="H7" s="193"/>
      <c r="I7" s="84"/>
    </row>
    <row r="8" spans="1:9" x14ac:dyDescent="0.25">
      <c r="A8" s="22" t="s">
        <v>322</v>
      </c>
      <c r="B8" s="69" t="s">
        <v>14</v>
      </c>
      <c r="C8" s="29" t="s">
        <v>326</v>
      </c>
      <c r="D8" s="102" t="s">
        <v>68</v>
      </c>
      <c r="E8" s="87">
        <v>250</v>
      </c>
      <c r="F8" s="185">
        <v>13.6</v>
      </c>
      <c r="G8" s="27">
        <f t="shared" si="0"/>
        <v>3400</v>
      </c>
      <c r="H8" s="193"/>
      <c r="I8" s="84"/>
    </row>
    <row r="9" spans="1:9" x14ac:dyDescent="0.25">
      <c r="A9" s="22" t="s">
        <v>322</v>
      </c>
      <c r="B9" s="69" t="s">
        <v>16</v>
      </c>
      <c r="C9" s="29" t="s">
        <v>423</v>
      </c>
      <c r="D9" s="102" t="s">
        <v>65</v>
      </c>
      <c r="E9" s="87">
        <v>115</v>
      </c>
      <c r="F9" s="185">
        <v>78.319999999999993</v>
      </c>
      <c r="G9" s="27">
        <f t="shared" si="0"/>
        <v>9006.7999999999993</v>
      </c>
      <c r="H9" s="193"/>
      <c r="I9" s="84"/>
    </row>
    <row r="10" spans="1:9" ht="30" x14ac:dyDescent="0.25">
      <c r="A10" s="22" t="s">
        <v>322</v>
      </c>
      <c r="B10" s="69" t="s">
        <v>20</v>
      </c>
      <c r="C10" s="29" t="s">
        <v>630</v>
      </c>
      <c r="D10" s="102" t="s">
        <v>127</v>
      </c>
      <c r="E10" s="168">
        <v>35.26</v>
      </c>
      <c r="F10" s="185">
        <v>420.58</v>
      </c>
      <c r="G10" s="27">
        <f t="shared" si="0"/>
        <v>14829.65</v>
      </c>
      <c r="H10" s="193"/>
      <c r="I10" s="84"/>
    </row>
    <row r="11" spans="1:9" ht="30" x14ac:dyDescent="0.25">
      <c r="A11" s="22" t="s">
        <v>322</v>
      </c>
      <c r="B11" s="69" t="s">
        <v>24</v>
      </c>
      <c r="C11" s="29" t="s">
        <v>529</v>
      </c>
      <c r="D11" s="102" t="s">
        <v>127</v>
      </c>
      <c r="E11" s="87">
        <v>36</v>
      </c>
      <c r="F11" s="185">
        <v>3413.11</v>
      </c>
      <c r="G11" s="27">
        <f t="shared" si="0"/>
        <v>122871.96</v>
      </c>
      <c r="H11" s="193"/>
      <c r="I11" s="84"/>
    </row>
    <row r="12" spans="1:9" ht="30" x14ac:dyDescent="0.25">
      <c r="A12" s="22" t="s">
        <v>322</v>
      </c>
      <c r="B12" s="69" t="s">
        <v>28</v>
      </c>
      <c r="C12" s="29" t="s">
        <v>331</v>
      </c>
      <c r="D12" s="102" t="s">
        <v>68</v>
      </c>
      <c r="E12" s="226">
        <v>11</v>
      </c>
      <c r="F12" s="185">
        <v>935.59</v>
      </c>
      <c r="G12" s="27">
        <f t="shared" si="0"/>
        <v>10291.49</v>
      </c>
      <c r="H12" s="199"/>
      <c r="I12" s="84"/>
    </row>
    <row r="13" spans="1:9" ht="30" x14ac:dyDescent="0.25">
      <c r="A13" s="22" t="s">
        <v>322</v>
      </c>
      <c r="B13" s="69" t="s">
        <v>34</v>
      </c>
      <c r="C13" s="29" t="s">
        <v>333</v>
      </c>
      <c r="D13" s="102" t="s">
        <v>63</v>
      </c>
      <c r="E13" s="87">
        <v>60</v>
      </c>
      <c r="F13" s="185">
        <v>10.1</v>
      </c>
      <c r="G13" s="27">
        <f t="shared" si="0"/>
        <v>606</v>
      </c>
      <c r="H13" s="200"/>
      <c r="I13" s="201"/>
    </row>
    <row r="14" spans="1:9" ht="30" x14ac:dyDescent="0.25">
      <c r="A14" s="22" t="s">
        <v>322</v>
      </c>
      <c r="B14" s="69" t="s">
        <v>75</v>
      </c>
      <c r="C14" s="29" t="s">
        <v>334</v>
      </c>
      <c r="D14" s="102" t="s">
        <v>63</v>
      </c>
      <c r="E14" s="87">
        <v>442</v>
      </c>
      <c r="F14" s="185">
        <v>1.01</v>
      </c>
      <c r="G14" s="27">
        <f t="shared" si="0"/>
        <v>446.42</v>
      </c>
      <c r="H14" s="200"/>
      <c r="I14" s="201"/>
    </row>
    <row r="15" spans="1:9" x14ac:dyDescent="0.25">
      <c r="A15" s="22" t="s">
        <v>322</v>
      </c>
      <c r="B15" s="69" t="s">
        <v>193</v>
      </c>
      <c r="C15" s="202" t="s">
        <v>335</v>
      </c>
      <c r="D15" s="102" t="s">
        <v>63</v>
      </c>
      <c r="E15" s="173">
        <v>38.6</v>
      </c>
      <c r="F15" s="185">
        <v>1.1299999999999999</v>
      </c>
      <c r="G15" s="27">
        <f t="shared" si="0"/>
        <v>43.62</v>
      </c>
      <c r="H15" s="200"/>
      <c r="I15" s="203"/>
    </row>
    <row r="16" spans="1:9" x14ac:dyDescent="0.25">
      <c r="A16" s="22" t="s">
        <v>322</v>
      </c>
      <c r="B16" s="69" t="s">
        <v>194</v>
      </c>
      <c r="C16" s="202" t="s">
        <v>336</v>
      </c>
      <c r="D16" s="102" t="s">
        <v>63</v>
      </c>
      <c r="E16" s="173">
        <v>37.200000000000003</v>
      </c>
      <c r="F16" s="185">
        <v>1.24</v>
      </c>
      <c r="G16" s="27">
        <f t="shared" si="0"/>
        <v>46.13</v>
      </c>
      <c r="H16" s="200"/>
      <c r="I16" s="201"/>
    </row>
    <row r="17" spans="1:9" x14ac:dyDescent="0.25">
      <c r="A17" s="22" t="s">
        <v>322</v>
      </c>
      <c r="B17" s="69" t="s">
        <v>195</v>
      </c>
      <c r="C17" s="202" t="s">
        <v>338</v>
      </c>
      <c r="D17" s="102" t="s">
        <v>68</v>
      </c>
      <c r="E17" s="173">
        <v>42.5</v>
      </c>
      <c r="F17" s="185">
        <v>22.11</v>
      </c>
      <c r="G17" s="27">
        <f t="shared" si="0"/>
        <v>939.68</v>
      </c>
      <c r="H17" s="200"/>
      <c r="I17" s="201"/>
    </row>
    <row r="18" spans="1:9" x14ac:dyDescent="0.25">
      <c r="A18" s="22" t="s">
        <v>322</v>
      </c>
      <c r="B18" s="69" t="s">
        <v>197</v>
      </c>
      <c r="C18" s="202" t="s">
        <v>339</v>
      </c>
      <c r="D18" s="102" t="s">
        <v>68</v>
      </c>
      <c r="E18" s="173">
        <v>4.8</v>
      </c>
      <c r="F18" s="185">
        <v>92.5</v>
      </c>
      <c r="G18" s="27">
        <f t="shared" si="0"/>
        <v>444</v>
      </c>
      <c r="H18" s="200"/>
      <c r="I18" s="201"/>
    </row>
    <row r="19" spans="1:9" x14ac:dyDescent="0.25">
      <c r="A19" s="22" t="s">
        <v>322</v>
      </c>
      <c r="B19" s="69" t="s">
        <v>199</v>
      </c>
      <c r="C19" s="202" t="s">
        <v>340</v>
      </c>
      <c r="D19" s="102" t="s">
        <v>68</v>
      </c>
      <c r="E19" s="173">
        <v>24.8</v>
      </c>
      <c r="F19" s="185">
        <v>22.11</v>
      </c>
      <c r="G19" s="27">
        <f t="shared" si="0"/>
        <v>548.33000000000004</v>
      </c>
      <c r="H19" s="200"/>
      <c r="I19" s="201"/>
    </row>
    <row r="20" spans="1:9" x14ac:dyDescent="0.25">
      <c r="A20" s="22" t="s">
        <v>322</v>
      </c>
      <c r="B20" s="69" t="s">
        <v>201</v>
      </c>
      <c r="C20" s="202" t="s">
        <v>425</v>
      </c>
      <c r="D20" s="102" t="s">
        <v>68</v>
      </c>
      <c r="E20" s="173">
        <v>0.8</v>
      </c>
      <c r="F20" s="185">
        <v>286.49</v>
      </c>
      <c r="G20" s="27">
        <f t="shared" si="0"/>
        <v>229.19</v>
      </c>
      <c r="H20" s="200"/>
      <c r="I20" s="201"/>
    </row>
    <row r="21" spans="1:9" ht="30" x14ac:dyDescent="0.25">
      <c r="A21" s="22" t="s">
        <v>322</v>
      </c>
      <c r="B21" s="69" t="s">
        <v>203</v>
      </c>
      <c r="C21" s="202" t="s">
        <v>341</v>
      </c>
      <c r="D21" s="102" t="s">
        <v>68</v>
      </c>
      <c r="E21" s="87">
        <v>181</v>
      </c>
      <c r="F21" s="185">
        <v>8.2200000000000006</v>
      </c>
      <c r="G21" s="27">
        <f t="shared" si="0"/>
        <v>1487.82</v>
      </c>
      <c r="H21" s="200"/>
      <c r="I21" s="201"/>
    </row>
    <row r="22" spans="1:9" x14ac:dyDescent="0.25">
      <c r="A22" s="22" t="s">
        <v>322</v>
      </c>
      <c r="B22" s="69" t="s">
        <v>205</v>
      </c>
      <c r="C22" s="29" t="s">
        <v>342</v>
      </c>
      <c r="D22" s="102" t="s">
        <v>68</v>
      </c>
      <c r="E22" s="173">
        <v>24.1</v>
      </c>
      <c r="F22" s="185">
        <v>92.5</v>
      </c>
      <c r="G22" s="27">
        <f t="shared" si="0"/>
        <v>2229.25</v>
      </c>
      <c r="H22" s="200"/>
      <c r="I22" s="201"/>
    </row>
    <row r="23" spans="1:9" x14ac:dyDescent="0.25">
      <c r="A23" s="22" t="s">
        <v>322</v>
      </c>
      <c r="B23" s="69" t="s">
        <v>206</v>
      </c>
      <c r="C23" s="29" t="s">
        <v>426</v>
      </c>
      <c r="D23" s="102" t="s">
        <v>68</v>
      </c>
      <c r="E23" s="173">
        <v>1.2</v>
      </c>
      <c r="F23" s="185">
        <v>83.1</v>
      </c>
      <c r="G23" s="27">
        <f t="shared" si="0"/>
        <v>99.72</v>
      </c>
      <c r="H23" s="200"/>
      <c r="I23" s="201"/>
    </row>
    <row r="24" spans="1:9" x14ac:dyDescent="0.25">
      <c r="A24" s="22" t="s">
        <v>322</v>
      </c>
      <c r="B24" s="69" t="s">
        <v>207</v>
      </c>
      <c r="C24" s="29" t="s">
        <v>343</v>
      </c>
      <c r="D24" s="102" t="s">
        <v>127</v>
      </c>
      <c r="E24" s="87">
        <v>480</v>
      </c>
      <c r="F24" s="185">
        <v>2.87</v>
      </c>
      <c r="G24" s="27">
        <f t="shared" si="0"/>
        <v>1377.6</v>
      </c>
      <c r="H24" s="200"/>
      <c r="I24" s="201"/>
    </row>
    <row r="25" spans="1:9" x14ac:dyDescent="0.25">
      <c r="A25" s="22" t="s">
        <v>322</v>
      </c>
      <c r="B25" s="69" t="s">
        <v>209</v>
      </c>
      <c r="C25" s="29" t="s">
        <v>344</v>
      </c>
      <c r="D25" s="102" t="s">
        <v>332</v>
      </c>
      <c r="E25" s="87">
        <v>658</v>
      </c>
      <c r="F25" s="185">
        <v>1.21</v>
      </c>
      <c r="G25" s="27">
        <f t="shared" si="0"/>
        <v>796.18</v>
      </c>
      <c r="H25" s="200"/>
      <c r="I25" s="201"/>
    </row>
    <row r="26" spans="1:9" x14ac:dyDescent="0.25">
      <c r="A26" s="22" t="s">
        <v>322</v>
      </c>
      <c r="B26" s="69" t="s">
        <v>211</v>
      </c>
      <c r="C26" s="29" t="s">
        <v>345</v>
      </c>
      <c r="D26" s="102" t="s">
        <v>68</v>
      </c>
      <c r="E26" s="87">
        <v>4</v>
      </c>
      <c r="F26" s="185">
        <v>286.49</v>
      </c>
      <c r="G26" s="27">
        <f t="shared" si="0"/>
        <v>1145.96</v>
      </c>
      <c r="H26" s="200"/>
      <c r="I26" s="201"/>
    </row>
    <row r="27" spans="1:9" x14ac:dyDescent="0.25">
      <c r="A27" s="22" t="s">
        <v>322</v>
      </c>
      <c r="B27" s="69" t="s">
        <v>213</v>
      </c>
      <c r="C27" s="29" t="s">
        <v>346</v>
      </c>
      <c r="D27" s="102" t="s">
        <v>68</v>
      </c>
      <c r="E27" s="173">
        <v>16.8</v>
      </c>
      <c r="F27" s="185">
        <v>286.49</v>
      </c>
      <c r="G27" s="27">
        <f t="shared" si="0"/>
        <v>4813.03</v>
      </c>
      <c r="H27" s="84"/>
      <c r="I27" s="84"/>
    </row>
    <row r="28" spans="1:9" x14ac:dyDescent="0.25">
      <c r="A28" s="22" t="s">
        <v>322</v>
      </c>
      <c r="B28" s="69" t="s">
        <v>215</v>
      </c>
      <c r="C28" s="29" t="s">
        <v>347</v>
      </c>
      <c r="D28" s="102" t="s">
        <v>68</v>
      </c>
      <c r="E28" s="173">
        <v>3.9</v>
      </c>
      <c r="F28" s="185">
        <v>286.49</v>
      </c>
      <c r="G28" s="27">
        <f t="shared" si="0"/>
        <v>1117.31</v>
      </c>
      <c r="H28" s="200"/>
      <c r="I28" s="201"/>
    </row>
    <row r="29" spans="1:9" x14ac:dyDescent="0.25">
      <c r="A29" s="22" t="s">
        <v>322</v>
      </c>
      <c r="B29" s="69" t="s">
        <v>348</v>
      </c>
      <c r="C29" s="29" t="s">
        <v>427</v>
      </c>
      <c r="D29" s="102" t="s">
        <v>68</v>
      </c>
      <c r="E29" s="173">
        <v>0.8</v>
      </c>
      <c r="F29" s="185">
        <v>286.49</v>
      </c>
      <c r="G29" s="27">
        <f t="shared" si="0"/>
        <v>229.19</v>
      </c>
      <c r="H29" s="200"/>
      <c r="I29" s="201"/>
    </row>
    <row r="30" spans="1:9" x14ac:dyDescent="0.25">
      <c r="A30" s="22" t="s">
        <v>322</v>
      </c>
      <c r="B30" s="69" t="s">
        <v>350</v>
      </c>
      <c r="C30" s="29" t="s">
        <v>355</v>
      </c>
      <c r="D30" s="102" t="s">
        <v>332</v>
      </c>
      <c r="E30" s="87">
        <v>15</v>
      </c>
      <c r="F30" s="185">
        <v>1.21</v>
      </c>
      <c r="G30" s="27">
        <f t="shared" si="0"/>
        <v>18.149999999999999</v>
      </c>
      <c r="H30" s="200"/>
      <c r="I30" s="201"/>
    </row>
    <row r="31" spans="1:9" x14ac:dyDescent="0.25">
      <c r="A31" s="22" t="s">
        <v>322</v>
      </c>
      <c r="B31" s="69" t="s">
        <v>352</v>
      </c>
      <c r="C31" s="202" t="s">
        <v>357</v>
      </c>
      <c r="D31" s="102" t="s">
        <v>63</v>
      </c>
      <c r="E31" s="173">
        <v>5.0999999999999996</v>
      </c>
      <c r="F31" s="185">
        <v>286.49</v>
      </c>
      <c r="G31" s="27">
        <f t="shared" si="0"/>
        <v>1461.1</v>
      </c>
      <c r="H31" s="200"/>
      <c r="I31" s="201"/>
    </row>
    <row r="32" spans="1:9" x14ac:dyDescent="0.25">
      <c r="A32" s="22" t="s">
        <v>322</v>
      </c>
      <c r="B32" s="69" t="s">
        <v>354</v>
      </c>
      <c r="C32" s="29" t="s">
        <v>359</v>
      </c>
      <c r="D32" s="102" t="s">
        <v>68</v>
      </c>
      <c r="E32" s="168">
        <v>39</v>
      </c>
      <c r="F32" s="185">
        <v>351.89</v>
      </c>
      <c r="G32" s="27">
        <f t="shared" si="0"/>
        <v>13723.71</v>
      </c>
      <c r="H32" s="200"/>
      <c r="I32" s="201"/>
    </row>
    <row r="33" spans="1:9" x14ac:dyDescent="0.25">
      <c r="A33" s="22" t="s">
        <v>322</v>
      </c>
      <c r="B33" s="69" t="s">
        <v>356</v>
      </c>
      <c r="C33" s="29" t="s">
        <v>373</v>
      </c>
      <c r="D33" s="102" t="s">
        <v>68</v>
      </c>
      <c r="E33" s="173">
        <v>1.4</v>
      </c>
      <c r="F33" s="185">
        <v>87.77</v>
      </c>
      <c r="G33" s="27">
        <f t="shared" si="0"/>
        <v>122.88</v>
      </c>
      <c r="H33" s="200"/>
      <c r="I33" s="201"/>
    </row>
    <row r="34" spans="1:9" ht="15.75" thickBot="1" x14ac:dyDescent="0.3">
      <c r="A34" s="22" t="s">
        <v>322</v>
      </c>
      <c r="B34" s="69" t="s">
        <v>358</v>
      </c>
      <c r="C34" s="29" t="s">
        <v>375</v>
      </c>
      <c r="D34" s="102" t="s">
        <v>127</v>
      </c>
      <c r="E34" s="87">
        <v>84</v>
      </c>
      <c r="F34" s="185">
        <v>157.99</v>
      </c>
      <c r="G34" s="27">
        <f t="shared" si="0"/>
        <v>13271.16</v>
      </c>
    </row>
    <row r="35" spans="1:9" ht="33.75" customHeight="1" thickBot="1" x14ac:dyDescent="0.3">
      <c r="A35" s="174" t="s">
        <v>322</v>
      </c>
      <c r="B35" s="205" t="s">
        <v>360</v>
      </c>
      <c r="C35" s="206" t="s">
        <v>902</v>
      </c>
      <c r="D35" s="207" t="s">
        <v>127</v>
      </c>
      <c r="E35" s="227">
        <v>84</v>
      </c>
      <c r="F35" s="190">
        <v>31.13</v>
      </c>
      <c r="G35" s="209">
        <f t="shared" si="0"/>
        <v>2614.92</v>
      </c>
      <c r="H35" s="210" t="s">
        <v>77</v>
      </c>
      <c r="I35" s="211">
        <f>ROUND(SUM(G5:G35),2)</f>
        <v>259507.83</v>
      </c>
    </row>
    <row r="36" spans="1:9" x14ac:dyDescent="0.25">
      <c r="A36" s="16" t="s">
        <v>631</v>
      </c>
      <c r="B36" s="97" t="s">
        <v>35</v>
      </c>
      <c r="C36" s="325" t="s">
        <v>632</v>
      </c>
      <c r="D36" s="195" t="s">
        <v>127</v>
      </c>
      <c r="E36" s="138">
        <v>136</v>
      </c>
      <c r="F36" s="188">
        <v>1001.46</v>
      </c>
      <c r="G36" s="21">
        <f>ROUND((E36*F36),2)</f>
        <v>136198.56</v>
      </c>
      <c r="H36" s="193"/>
      <c r="I36" s="84"/>
    </row>
    <row r="37" spans="1:9" ht="15.75" thickBot="1" x14ac:dyDescent="0.3">
      <c r="A37" s="22" t="s">
        <v>631</v>
      </c>
      <c r="B37" s="69" t="s">
        <v>81</v>
      </c>
      <c r="C37" s="326"/>
      <c r="D37" s="102" t="s">
        <v>63</v>
      </c>
      <c r="E37" s="168">
        <v>192.3</v>
      </c>
      <c r="F37" s="185">
        <v>231.94</v>
      </c>
      <c r="G37" s="27">
        <f>ROUND((E37*F37),2)</f>
        <v>44602.06</v>
      </c>
      <c r="H37" s="193"/>
      <c r="I37" s="84"/>
    </row>
    <row r="38" spans="1:9" ht="29.25" thickBot="1" x14ac:dyDescent="0.3">
      <c r="A38" s="57" t="s">
        <v>631</v>
      </c>
      <c r="B38" s="103" t="s">
        <v>83</v>
      </c>
      <c r="C38" s="228" t="s">
        <v>633</v>
      </c>
      <c r="D38" s="229" t="s">
        <v>634</v>
      </c>
      <c r="E38" s="141">
        <v>4</v>
      </c>
      <c r="F38" s="189">
        <v>1500</v>
      </c>
      <c r="G38" s="55">
        <f>ROUND((E38*F38),2)</f>
        <v>6000</v>
      </c>
      <c r="H38" s="210" t="s">
        <v>103</v>
      </c>
      <c r="I38" s="211">
        <f>ROUND(SUM(G36:G38),2)</f>
        <v>186800.62</v>
      </c>
    </row>
    <row r="39" spans="1:9" ht="43.5" thickBot="1" x14ac:dyDescent="0.3">
      <c r="A39" s="79"/>
      <c r="B39" s="79"/>
      <c r="C39" s="79"/>
      <c r="D39" s="80"/>
      <c r="E39" s="143"/>
      <c r="F39" s="81" t="s">
        <v>635</v>
      </c>
      <c r="G39" s="115">
        <f>SUM(G5:G38)</f>
        <v>446308.45</v>
      </c>
      <c r="H39" s="199"/>
      <c r="I39" s="201"/>
    </row>
  </sheetData>
  <sheetProtection algorithmName="SHA-512" hashValue="xO/1U1rBcdBBvfJQU1foLtO5aeLloi/tOePQvrAMFsWR+YojLWTLHoBVTDFU9X0Pt7f8jE09KC724iqNWgq/9g==" saltValue="duUqtWzF3NeKGshD8FvlWw==" spinCount="100000" sheet="1" objects="1" scenarios="1"/>
  <mergeCells count="3">
    <mergeCell ref="A3:E3"/>
    <mergeCell ref="C36:C37"/>
    <mergeCell ref="A1:G1"/>
  </mergeCells>
  <pageMargins left="0.7" right="0.7" top="0.75" bottom="0.75" header="0.3" footer="0.3"/>
  <pageSetup paperSize="9" scale="55"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72"/>
  <sheetViews>
    <sheetView topLeftCell="A62" zoomScale="95" zoomScaleNormal="95" workbookViewId="0">
      <selection activeCell="F5" sqref="F5:F69"/>
    </sheetView>
  </sheetViews>
  <sheetFormatPr defaultColWidth="9.140625" defaultRowHeight="15" x14ac:dyDescent="0.25"/>
  <cols>
    <col min="1" max="1" width="31.7109375" style="83" bestFit="1" customWidth="1"/>
    <col min="2" max="2" width="8.28515625" style="83" bestFit="1" customWidth="1"/>
    <col min="3" max="3" width="86.42578125" style="86" customWidth="1"/>
    <col min="4" max="4" width="9.140625" style="84"/>
    <col min="5" max="5" width="16.28515625" style="144" customWidth="1"/>
    <col min="6" max="6" width="21.5703125" style="85" customWidth="1"/>
    <col min="7" max="7" width="14.7109375" style="84" customWidth="1"/>
    <col min="8" max="8" width="21.5703125" style="4" customWidth="1"/>
    <col min="9" max="9" width="16.140625" style="5" customWidth="1"/>
    <col min="10" max="10" width="9.140625" style="5"/>
    <col min="11" max="11" width="11.42578125" style="5" bestFit="1" customWidth="1"/>
    <col min="12" max="14" width="9.140625" style="5"/>
    <col min="15" max="15" width="11.42578125" style="5" bestFit="1" customWidth="1"/>
    <col min="16" max="16384" width="9.140625" style="5"/>
  </cols>
  <sheetData>
    <row r="1" spans="1:9" ht="40.15" customHeight="1" x14ac:dyDescent="0.25">
      <c r="A1" s="324" t="s">
        <v>636</v>
      </c>
      <c r="B1" s="324"/>
      <c r="C1" s="324"/>
      <c r="D1" s="324"/>
      <c r="E1" s="324"/>
      <c r="F1" s="324"/>
      <c r="G1" s="324"/>
    </row>
    <row r="2" spans="1:9" ht="21.75" customHeight="1" thickBot="1" x14ac:dyDescent="0.3">
      <c r="A2" s="6"/>
      <c r="B2" s="6"/>
      <c r="C2" s="7"/>
      <c r="D2" s="6"/>
      <c r="E2" s="136"/>
      <c r="F2" s="6"/>
      <c r="G2" s="6"/>
    </row>
    <row r="3" spans="1:9" ht="21.75" customHeight="1" x14ac:dyDescent="0.25">
      <c r="A3" s="322" t="s">
        <v>637</v>
      </c>
      <c r="B3" s="323"/>
      <c r="C3" s="323"/>
      <c r="D3" s="323"/>
      <c r="E3" s="323"/>
      <c r="F3" s="8"/>
      <c r="G3" s="9"/>
    </row>
    <row r="4" spans="1:9" ht="43.5" thickBot="1" x14ac:dyDescent="0.3">
      <c r="A4" s="10" t="s">
        <v>51</v>
      </c>
      <c r="B4" s="11" t="s">
        <v>52</v>
      </c>
      <c r="C4" s="12" t="s">
        <v>53</v>
      </c>
      <c r="D4" s="13" t="s">
        <v>54</v>
      </c>
      <c r="E4" s="137" t="s">
        <v>55</v>
      </c>
      <c r="F4" s="14" t="s">
        <v>56</v>
      </c>
      <c r="G4" s="15" t="s">
        <v>57</v>
      </c>
      <c r="H4" s="193"/>
      <c r="I4" s="84"/>
    </row>
    <row r="5" spans="1:9" x14ac:dyDescent="0.25">
      <c r="A5" s="16" t="s">
        <v>58</v>
      </c>
      <c r="B5" s="17" t="s">
        <v>59</v>
      </c>
      <c r="C5" s="18" t="s">
        <v>60</v>
      </c>
      <c r="D5" s="19" t="s">
        <v>61</v>
      </c>
      <c r="E5" s="119">
        <v>1.0999999999999999E-2</v>
      </c>
      <c r="F5" s="20">
        <v>433</v>
      </c>
      <c r="G5" s="21">
        <f t="shared" ref="G5:G67" si="0">ROUND((E5*F5),2)</f>
        <v>4.76</v>
      </c>
      <c r="H5" s="193"/>
      <c r="I5" s="84"/>
    </row>
    <row r="6" spans="1:9" x14ac:dyDescent="0.25">
      <c r="A6" s="22" t="s">
        <v>58</v>
      </c>
      <c r="B6" s="23" t="s">
        <v>6</v>
      </c>
      <c r="C6" s="24" t="s">
        <v>533</v>
      </c>
      <c r="D6" s="25" t="s">
        <v>63</v>
      </c>
      <c r="E6" s="87">
        <v>132</v>
      </c>
      <c r="F6" s="26">
        <v>0.95</v>
      </c>
      <c r="G6" s="27">
        <f t="shared" si="0"/>
        <v>125.4</v>
      </c>
      <c r="H6" s="200"/>
      <c r="I6" s="201"/>
    </row>
    <row r="7" spans="1:9" ht="18" x14ac:dyDescent="0.25">
      <c r="A7" s="22" t="s">
        <v>58</v>
      </c>
      <c r="B7" s="23" t="s">
        <v>10</v>
      </c>
      <c r="C7" s="24" t="s">
        <v>67</v>
      </c>
      <c r="D7" s="25" t="s">
        <v>68</v>
      </c>
      <c r="E7" s="87">
        <v>11</v>
      </c>
      <c r="F7" s="26">
        <v>-9.58</v>
      </c>
      <c r="G7" s="27">
        <f t="shared" si="0"/>
        <v>-105.38</v>
      </c>
      <c r="H7" s="200"/>
      <c r="I7" s="201"/>
    </row>
    <row r="8" spans="1:9" ht="30" x14ac:dyDescent="0.25">
      <c r="A8" s="22" t="s">
        <v>58</v>
      </c>
      <c r="B8" s="23" t="s">
        <v>14</v>
      </c>
      <c r="C8" s="24" t="s">
        <v>69</v>
      </c>
      <c r="D8" s="25" t="s">
        <v>68</v>
      </c>
      <c r="E8" s="87">
        <v>11</v>
      </c>
      <c r="F8" s="26">
        <v>15.44</v>
      </c>
      <c r="G8" s="27">
        <f t="shared" si="0"/>
        <v>169.84</v>
      </c>
      <c r="H8" s="200"/>
      <c r="I8" s="201"/>
    </row>
    <row r="9" spans="1:9" ht="30" x14ac:dyDescent="0.25">
      <c r="A9" s="22" t="s">
        <v>58</v>
      </c>
      <c r="B9" s="23" t="s">
        <v>16</v>
      </c>
      <c r="C9" s="24" t="s">
        <v>536</v>
      </c>
      <c r="D9" s="25" t="s">
        <v>63</v>
      </c>
      <c r="E9" s="87">
        <v>139</v>
      </c>
      <c r="F9" s="26">
        <v>0.81</v>
      </c>
      <c r="G9" s="27">
        <f t="shared" si="0"/>
        <v>112.59</v>
      </c>
      <c r="H9" s="200"/>
      <c r="I9" s="201"/>
    </row>
    <row r="10" spans="1:9" ht="15.75" thickBot="1" x14ac:dyDescent="0.3">
      <c r="A10" s="22" t="s">
        <v>58</v>
      </c>
      <c r="B10" s="23" t="s">
        <v>20</v>
      </c>
      <c r="C10" s="28" t="s">
        <v>76</v>
      </c>
      <c r="D10" s="25" t="s">
        <v>73</v>
      </c>
      <c r="E10" s="87">
        <v>2</v>
      </c>
      <c r="F10" s="30">
        <v>3.05</v>
      </c>
      <c r="G10" s="27">
        <f t="shared" si="0"/>
        <v>6.1</v>
      </c>
      <c r="H10" s="200"/>
      <c r="I10" s="201"/>
    </row>
    <row r="11" spans="1:9" ht="30.75" thickBot="1" x14ac:dyDescent="0.3">
      <c r="A11" s="22" t="s">
        <v>58</v>
      </c>
      <c r="B11" s="23" t="s">
        <v>24</v>
      </c>
      <c r="C11" s="28" t="s">
        <v>438</v>
      </c>
      <c r="D11" s="25" t="s">
        <v>65</v>
      </c>
      <c r="E11" s="87">
        <v>10</v>
      </c>
      <c r="F11" s="30">
        <v>177.24</v>
      </c>
      <c r="G11" s="117">
        <f t="shared" si="0"/>
        <v>1772.4</v>
      </c>
      <c r="H11" s="210" t="s">
        <v>77</v>
      </c>
      <c r="I11" s="211">
        <f>ROUND(SUM(G5:G11),2)</f>
        <v>2085.71</v>
      </c>
    </row>
    <row r="12" spans="1:9" s="34" customFormat="1" ht="18" x14ac:dyDescent="0.25">
      <c r="A12" s="16" t="s">
        <v>78</v>
      </c>
      <c r="B12" s="17" t="s">
        <v>35</v>
      </c>
      <c r="C12" s="31" t="s">
        <v>441</v>
      </c>
      <c r="D12" s="32" t="s">
        <v>80</v>
      </c>
      <c r="E12" s="138">
        <v>10</v>
      </c>
      <c r="F12" s="33">
        <v>4.49</v>
      </c>
      <c r="G12" s="21">
        <f t="shared" si="0"/>
        <v>44.9</v>
      </c>
      <c r="H12" s="238"/>
      <c r="I12" s="83"/>
    </row>
    <row r="13" spans="1:9" s="34" customFormat="1" ht="18" x14ac:dyDescent="0.25">
      <c r="A13" s="22" t="s">
        <v>78</v>
      </c>
      <c r="B13" s="23" t="s">
        <v>81</v>
      </c>
      <c r="C13" s="35" t="s">
        <v>82</v>
      </c>
      <c r="D13" s="36" t="s">
        <v>80</v>
      </c>
      <c r="E13" s="87">
        <v>7</v>
      </c>
      <c r="F13" s="37">
        <v>6.35</v>
      </c>
      <c r="G13" s="27">
        <f t="shared" si="0"/>
        <v>44.45</v>
      </c>
      <c r="H13" s="238"/>
      <c r="I13" s="83"/>
    </row>
    <row r="14" spans="1:9" s="34" customFormat="1" ht="18" x14ac:dyDescent="0.25">
      <c r="A14" s="22" t="s">
        <v>78</v>
      </c>
      <c r="B14" s="23" t="s">
        <v>83</v>
      </c>
      <c r="C14" s="35" t="s">
        <v>390</v>
      </c>
      <c r="D14" s="36" t="s">
        <v>80</v>
      </c>
      <c r="E14" s="87">
        <v>3</v>
      </c>
      <c r="F14" s="37">
        <v>2.5</v>
      </c>
      <c r="G14" s="27">
        <f t="shared" si="0"/>
        <v>7.5</v>
      </c>
      <c r="H14" s="238"/>
      <c r="I14" s="83"/>
    </row>
    <row r="15" spans="1:9" s="34" customFormat="1" ht="18" x14ac:dyDescent="0.25">
      <c r="A15" s="22" t="s">
        <v>78</v>
      </c>
      <c r="B15" s="23" t="s">
        <v>85</v>
      </c>
      <c r="C15" s="35" t="s">
        <v>638</v>
      </c>
      <c r="D15" s="36" t="s">
        <v>80</v>
      </c>
      <c r="E15" s="87">
        <v>24</v>
      </c>
      <c r="F15" s="37">
        <v>3.88</v>
      </c>
      <c r="G15" s="27">
        <f t="shared" si="0"/>
        <v>93.12</v>
      </c>
      <c r="H15" s="238"/>
      <c r="I15" s="83"/>
    </row>
    <row r="16" spans="1:9" s="34" customFormat="1" ht="18" x14ac:dyDescent="0.25">
      <c r="A16" s="22" t="s">
        <v>78</v>
      </c>
      <c r="B16" s="23" t="s">
        <v>87</v>
      </c>
      <c r="C16" s="35" t="s">
        <v>88</v>
      </c>
      <c r="D16" s="36" t="s">
        <v>80</v>
      </c>
      <c r="E16" s="87">
        <v>504</v>
      </c>
      <c r="F16" s="37">
        <v>5.42</v>
      </c>
      <c r="G16" s="27">
        <f t="shared" si="0"/>
        <v>2731.68</v>
      </c>
      <c r="H16" s="238"/>
      <c r="I16" s="83"/>
    </row>
    <row r="17" spans="1:9" s="34" customFormat="1" x14ac:dyDescent="0.25">
      <c r="A17" s="22" t="s">
        <v>78</v>
      </c>
      <c r="B17" s="23" t="s">
        <v>89</v>
      </c>
      <c r="C17" s="35" t="s">
        <v>90</v>
      </c>
      <c r="D17" s="25" t="s">
        <v>63</v>
      </c>
      <c r="E17" s="87">
        <v>261</v>
      </c>
      <c r="F17" s="37">
        <v>0.54</v>
      </c>
      <c r="G17" s="27">
        <f t="shared" si="0"/>
        <v>140.94</v>
      </c>
      <c r="H17" s="199"/>
      <c r="I17" s="83"/>
    </row>
    <row r="18" spans="1:9" s="34" customFormat="1" ht="18" customHeight="1" x14ac:dyDescent="0.25">
      <c r="A18" s="38" t="s">
        <v>78</v>
      </c>
      <c r="B18" s="23" t="s">
        <v>91</v>
      </c>
      <c r="C18" s="35" t="s">
        <v>92</v>
      </c>
      <c r="D18" s="39" t="s">
        <v>63</v>
      </c>
      <c r="E18" s="139">
        <v>14</v>
      </c>
      <c r="F18" s="40">
        <v>0.66</v>
      </c>
      <c r="G18" s="41">
        <f t="shared" si="0"/>
        <v>9.24</v>
      </c>
      <c r="H18" s="83"/>
      <c r="I18" s="83"/>
    </row>
    <row r="19" spans="1:9" s="34" customFormat="1" x14ac:dyDescent="0.25">
      <c r="A19" s="22" t="s">
        <v>78</v>
      </c>
      <c r="B19" s="23" t="s">
        <v>93</v>
      </c>
      <c r="C19" s="35" t="s">
        <v>94</v>
      </c>
      <c r="D19" s="25" t="s">
        <v>63</v>
      </c>
      <c r="E19" s="87">
        <v>72</v>
      </c>
      <c r="F19" s="37">
        <v>0.15</v>
      </c>
      <c r="G19" s="27">
        <f t="shared" si="0"/>
        <v>10.8</v>
      </c>
      <c r="H19" s="200"/>
      <c r="I19" s="201"/>
    </row>
    <row r="20" spans="1:9" s="34" customFormat="1" x14ac:dyDescent="0.25">
      <c r="A20" s="22" t="s">
        <v>78</v>
      </c>
      <c r="B20" s="23" t="s">
        <v>95</v>
      </c>
      <c r="C20" s="35" t="s">
        <v>96</v>
      </c>
      <c r="D20" s="25" t="s">
        <v>63</v>
      </c>
      <c r="E20" s="87">
        <v>18</v>
      </c>
      <c r="F20" s="37">
        <v>0.2</v>
      </c>
      <c r="G20" s="27">
        <f t="shared" si="0"/>
        <v>3.6</v>
      </c>
      <c r="H20" s="200"/>
      <c r="I20" s="201"/>
    </row>
    <row r="21" spans="1:9" s="34" customFormat="1" x14ac:dyDescent="0.25">
      <c r="A21" s="22" t="s">
        <v>78</v>
      </c>
      <c r="B21" s="23" t="s">
        <v>97</v>
      </c>
      <c r="C21" s="35" t="s">
        <v>98</v>
      </c>
      <c r="D21" s="25" t="s">
        <v>63</v>
      </c>
      <c r="E21" s="87">
        <v>117</v>
      </c>
      <c r="F21" s="37">
        <v>1.02</v>
      </c>
      <c r="G21" s="27">
        <f t="shared" si="0"/>
        <v>119.34</v>
      </c>
      <c r="H21" s="200"/>
      <c r="I21" s="201"/>
    </row>
    <row r="22" spans="1:9" s="34" customFormat="1" ht="15.75" thickBot="1" x14ac:dyDescent="0.3">
      <c r="A22" s="22" t="s">
        <v>78</v>
      </c>
      <c r="B22" s="23" t="s">
        <v>99</v>
      </c>
      <c r="C22" s="42" t="s">
        <v>100</v>
      </c>
      <c r="D22" s="25" t="s">
        <v>63</v>
      </c>
      <c r="E22" s="87">
        <v>6</v>
      </c>
      <c r="F22" s="37">
        <v>5.98</v>
      </c>
      <c r="G22" s="27">
        <f t="shared" si="0"/>
        <v>35.880000000000003</v>
      </c>
      <c r="H22" s="200"/>
      <c r="I22" s="201"/>
    </row>
    <row r="23" spans="1:9" s="34" customFormat="1" ht="29.25" thickBot="1" x14ac:dyDescent="0.3">
      <c r="A23" s="22" t="s">
        <v>78</v>
      </c>
      <c r="B23" s="23" t="s">
        <v>101</v>
      </c>
      <c r="C23" s="230" t="s">
        <v>102</v>
      </c>
      <c r="D23" s="25" t="s">
        <v>63</v>
      </c>
      <c r="E23" s="87">
        <v>173</v>
      </c>
      <c r="F23" s="37">
        <v>4.13</v>
      </c>
      <c r="G23" s="27">
        <f t="shared" si="0"/>
        <v>714.49</v>
      </c>
      <c r="H23" s="239" t="s">
        <v>103</v>
      </c>
      <c r="I23" s="211">
        <f>ROUND(SUM(G12:G23),2)</f>
        <v>3955.94</v>
      </c>
    </row>
    <row r="24" spans="1:9" s="34" customFormat="1" ht="30" customHeight="1" x14ac:dyDescent="0.25">
      <c r="A24" s="16" t="s">
        <v>639</v>
      </c>
      <c r="B24" s="17" t="s">
        <v>37</v>
      </c>
      <c r="C24" s="44" t="s">
        <v>445</v>
      </c>
      <c r="D24" s="32" t="s">
        <v>80</v>
      </c>
      <c r="E24" s="138">
        <v>39</v>
      </c>
      <c r="F24" s="45">
        <v>16.46</v>
      </c>
      <c r="G24" s="21">
        <f t="shared" si="0"/>
        <v>641.94000000000005</v>
      </c>
      <c r="H24" s="318" t="s">
        <v>106</v>
      </c>
      <c r="I24" s="201"/>
    </row>
    <row r="25" spans="1:9" s="34" customFormat="1" ht="30" customHeight="1" x14ac:dyDescent="0.25">
      <c r="A25" s="22" t="s">
        <v>639</v>
      </c>
      <c r="B25" s="23" t="s">
        <v>39</v>
      </c>
      <c r="C25" s="46" t="s">
        <v>107</v>
      </c>
      <c r="D25" s="25" t="s">
        <v>63</v>
      </c>
      <c r="E25" s="140">
        <v>33</v>
      </c>
      <c r="F25" s="47">
        <v>15.88</v>
      </c>
      <c r="G25" s="27">
        <f t="shared" si="0"/>
        <v>524.04</v>
      </c>
      <c r="H25" s="319"/>
      <c r="I25" s="201"/>
    </row>
    <row r="26" spans="1:9" s="34" customFormat="1" ht="30" customHeight="1" x14ac:dyDescent="0.25">
      <c r="A26" s="22" t="s">
        <v>639</v>
      </c>
      <c r="B26" s="23" t="s">
        <v>108</v>
      </c>
      <c r="C26" s="46" t="s">
        <v>446</v>
      </c>
      <c r="D26" s="25" t="s">
        <v>63</v>
      </c>
      <c r="E26" s="140">
        <v>25</v>
      </c>
      <c r="F26" s="47">
        <v>19.32</v>
      </c>
      <c r="G26" s="27">
        <f t="shared" si="0"/>
        <v>483</v>
      </c>
      <c r="H26" s="319"/>
      <c r="I26" s="201"/>
    </row>
    <row r="27" spans="1:9" s="34" customFormat="1" ht="30" customHeight="1" x14ac:dyDescent="0.25">
      <c r="A27" s="22" t="s">
        <v>639</v>
      </c>
      <c r="B27" s="23" t="s">
        <v>110</v>
      </c>
      <c r="C27" s="46" t="s">
        <v>447</v>
      </c>
      <c r="D27" s="25" t="s">
        <v>63</v>
      </c>
      <c r="E27" s="231">
        <v>1</v>
      </c>
      <c r="F27" s="47">
        <v>2.4</v>
      </c>
      <c r="G27" s="27">
        <f t="shared" si="0"/>
        <v>2.4</v>
      </c>
      <c r="H27" s="319"/>
      <c r="I27" s="201"/>
    </row>
    <row r="28" spans="1:9" s="34" customFormat="1" ht="30.75" customHeight="1" thickBot="1" x14ac:dyDescent="0.3">
      <c r="A28" s="57" t="s">
        <v>639</v>
      </c>
      <c r="B28" s="62" t="s">
        <v>111</v>
      </c>
      <c r="C28" s="49" t="s">
        <v>448</v>
      </c>
      <c r="D28" s="63" t="s">
        <v>63</v>
      </c>
      <c r="E28" s="232">
        <v>1</v>
      </c>
      <c r="F28" s="54">
        <v>45.44</v>
      </c>
      <c r="G28" s="55">
        <f t="shared" si="0"/>
        <v>45.44</v>
      </c>
      <c r="H28" s="319"/>
      <c r="I28" s="201"/>
    </row>
    <row r="29" spans="1:9" s="34" customFormat="1" ht="30" customHeight="1" x14ac:dyDescent="0.25">
      <c r="A29" s="233" t="s">
        <v>104</v>
      </c>
      <c r="B29" s="234" t="s">
        <v>113</v>
      </c>
      <c r="C29" s="56" t="s">
        <v>264</v>
      </c>
      <c r="D29" s="235" t="s">
        <v>80</v>
      </c>
      <c r="E29" s="140">
        <v>65</v>
      </c>
      <c r="F29" s="47">
        <v>18.89</v>
      </c>
      <c r="G29" s="117">
        <f t="shared" si="0"/>
        <v>1227.8499999999999</v>
      </c>
      <c r="H29" s="319"/>
      <c r="I29" s="201"/>
    </row>
    <row r="30" spans="1:9" s="34" customFormat="1" ht="30" customHeight="1" x14ac:dyDescent="0.25">
      <c r="A30" s="22" t="s">
        <v>104</v>
      </c>
      <c r="B30" s="23" t="s">
        <v>114</v>
      </c>
      <c r="C30" s="46" t="s">
        <v>107</v>
      </c>
      <c r="D30" s="25" t="s">
        <v>63</v>
      </c>
      <c r="E30" s="140">
        <v>99</v>
      </c>
      <c r="F30" s="47">
        <v>13.79</v>
      </c>
      <c r="G30" s="27">
        <f t="shared" si="0"/>
        <v>1365.21</v>
      </c>
      <c r="H30" s="319"/>
      <c r="I30" s="201"/>
    </row>
    <row r="31" spans="1:9" s="34" customFormat="1" ht="30" customHeight="1" x14ac:dyDescent="0.25">
      <c r="A31" s="22" t="s">
        <v>104</v>
      </c>
      <c r="B31" s="23" t="s">
        <v>116</v>
      </c>
      <c r="C31" s="46" t="s">
        <v>109</v>
      </c>
      <c r="D31" s="25" t="s">
        <v>63</v>
      </c>
      <c r="E31" s="140">
        <v>91</v>
      </c>
      <c r="F31" s="47">
        <v>14.66</v>
      </c>
      <c r="G31" s="27">
        <f t="shared" si="0"/>
        <v>1334.06</v>
      </c>
      <c r="H31" s="319"/>
      <c r="I31" s="201"/>
    </row>
    <row r="32" spans="1:9" s="34" customFormat="1" ht="30" customHeight="1" x14ac:dyDescent="0.25">
      <c r="A32" s="22" t="s">
        <v>104</v>
      </c>
      <c r="B32" s="23" t="s">
        <v>118</v>
      </c>
      <c r="C32" s="191" t="s">
        <v>896</v>
      </c>
      <c r="D32" s="48" t="s">
        <v>63</v>
      </c>
      <c r="E32" s="140">
        <v>91</v>
      </c>
      <c r="F32" s="47">
        <v>0.38</v>
      </c>
      <c r="G32" s="27">
        <f t="shared" si="0"/>
        <v>34.58</v>
      </c>
      <c r="H32" s="319"/>
      <c r="I32" s="201"/>
    </row>
    <row r="33" spans="1:9" s="34" customFormat="1" ht="30" customHeight="1" x14ac:dyDescent="0.25">
      <c r="A33" s="22" t="s">
        <v>104</v>
      </c>
      <c r="B33" s="23" t="s">
        <v>246</v>
      </c>
      <c r="C33" s="46" t="s">
        <v>112</v>
      </c>
      <c r="D33" s="25" t="s">
        <v>63</v>
      </c>
      <c r="E33" s="140">
        <v>91</v>
      </c>
      <c r="F33" s="47">
        <v>14.85</v>
      </c>
      <c r="G33" s="27">
        <f t="shared" si="0"/>
        <v>1351.35</v>
      </c>
      <c r="H33" s="319"/>
      <c r="I33" s="201"/>
    </row>
    <row r="34" spans="1:9" s="34" customFormat="1" ht="30" customHeight="1" x14ac:dyDescent="0.25">
      <c r="A34" s="22" t="s">
        <v>104</v>
      </c>
      <c r="B34" s="23" t="s">
        <v>248</v>
      </c>
      <c r="C34" s="191" t="s">
        <v>897</v>
      </c>
      <c r="D34" s="25" t="s">
        <v>63</v>
      </c>
      <c r="E34" s="140">
        <v>90</v>
      </c>
      <c r="F34" s="47">
        <v>0.38</v>
      </c>
      <c r="G34" s="27">
        <f t="shared" si="0"/>
        <v>34.200000000000003</v>
      </c>
      <c r="H34" s="319"/>
      <c r="I34" s="201"/>
    </row>
    <row r="35" spans="1:9" s="34" customFormat="1" ht="30" customHeight="1" x14ac:dyDescent="0.25">
      <c r="A35" s="22" t="s">
        <v>104</v>
      </c>
      <c r="B35" s="23" t="s">
        <v>250</v>
      </c>
      <c r="C35" s="46" t="s">
        <v>115</v>
      </c>
      <c r="D35" s="25" t="s">
        <v>63</v>
      </c>
      <c r="E35" s="140">
        <v>90</v>
      </c>
      <c r="F35" s="47">
        <v>9.0299999999999994</v>
      </c>
      <c r="G35" s="27">
        <f t="shared" si="0"/>
        <v>812.7</v>
      </c>
      <c r="H35" s="319"/>
      <c r="I35" s="201"/>
    </row>
    <row r="36" spans="1:9" s="34" customFormat="1" ht="30.75" customHeight="1" thickBot="1" x14ac:dyDescent="0.3">
      <c r="A36" s="22" t="s">
        <v>104</v>
      </c>
      <c r="B36" s="23" t="s">
        <v>252</v>
      </c>
      <c r="C36" s="49" t="s">
        <v>117</v>
      </c>
      <c r="D36" s="25" t="s">
        <v>63</v>
      </c>
      <c r="E36" s="140">
        <v>90</v>
      </c>
      <c r="F36" s="47">
        <v>0.26</v>
      </c>
      <c r="G36" s="27">
        <f t="shared" si="0"/>
        <v>23.4</v>
      </c>
      <c r="H36" s="319"/>
      <c r="I36" s="201"/>
    </row>
    <row r="37" spans="1:9" s="34" customFormat="1" ht="30.75" customHeight="1" thickBot="1" x14ac:dyDescent="0.3">
      <c r="A37" s="50" t="s">
        <v>104</v>
      </c>
      <c r="B37" s="51" t="s">
        <v>254</v>
      </c>
      <c r="C37" s="52" t="s">
        <v>119</v>
      </c>
      <c r="D37" s="53" t="s">
        <v>80</v>
      </c>
      <c r="E37" s="141">
        <v>24</v>
      </c>
      <c r="F37" s="54">
        <v>6.47</v>
      </c>
      <c r="G37" s="55">
        <f t="shared" si="0"/>
        <v>155.28</v>
      </c>
      <c r="H37" s="319"/>
      <c r="I37" s="201"/>
    </row>
    <row r="38" spans="1:9" s="34" customFormat="1" ht="30" customHeight="1" x14ac:dyDescent="0.25">
      <c r="A38" s="16" t="s">
        <v>640</v>
      </c>
      <c r="B38" s="17" t="s">
        <v>37</v>
      </c>
      <c r="C38" s="44" t="s">
        <v>472</v>
      </c>
      <c r="D38" s="32" t="s">
        <v>80</v>
      </c>
      <c r="E38" s="138">
        <v>39</v>
      </c>
      <c r="F38" s="45">
        <v>0</v>
      </c>
      <c r="G38" s="21">
        <f t="shared" si="0"/>
        <v>0</v>
      </c>
      <c r="H38" s="327"/>
      <c r="I38" s="201"/>
    </row>
    <row r="39" spans="1:9" s="34" customFormat="1" ht="30" customHeight="1" x14ac:dyDescent="0.25">
      <c r="A39" s="22" t="s">
        <v>640</v>
      </c>
      <c r="B39" s="23" t="s">
        <v>39</v>
      </c>
      <c r="C39" s="46" t="s">
        <v>107</v>
      </c>
      <c r="D39" s="25" t="s">
        <v>63</v>
      </c>
      <c r="E39" s="140">
        <v>33</v>
      </c>
      <c r="F39" s="47">
        <v>0</v>
      </c>
      <c r="G39" s="27">
        <f t="shared" si="0"/>
        <v>0</v>
      </c>
      <c r="H39" s="327"/>
      <c r="I39" s="201"/>
    </row>
    <row r="40" spans="1:9" s="34" customFormat="1" ht="30" customHeight="1" x14ac:dyDescent="0.25">
      <c r="A40" s="22" t="s">
        <v>640</v>
      </c>
      <c r="B40" s="23" t="s">
        <v>108</v>
      </c>
      <c r="C40" s="46" t="s">
        <v>446</v>
      </c>
      <c r="D40" s="25" t="s">
        <v>63</v>
      </c>
      <c r="E40" s="140">
        <v>25</v>
      </c>
      <c r="F40" s="47">
        <v>0</v>
      </c>
      <c r="G40" s="27">
        <f t="shared" si="0"/>
        <v>0</v>
      </c>
      <c r="H40" s="327"/>
      <c r="I40" s="201"/>
    </row>
    <row r="41" spans="1:9" s="34" customFormat="1" ht="30" customHeight="1" x14ac:dyDescent="0.25">
      <c r="A41" s="22" t="s">
        <v>640</v>
      </c>
      <c r="B41" s="23" t="s">
        <v>110</v>
      </c>
      <c r="C41" s="46" t="s">
        <v>447</v>
      </c>
      <c r="D41" s="25" t="s">
        <v>63</v>
      </c>
      <c r="E41" s="231">
        <v>1</v>
      </c>
      <c r="F41" s="47">
        <v>0</v>
      </c>
      <c r="G41" s="27">
        <f t="shared" si="0"/>
        <v>0</v>
      </c>
      <c r="H41" s="327"/>
      <c r="I41" s="201"/>
    </row>
    <row r="42" spans="1:9" s="34" customFormat="1" ht="30" customHeight="1" thickBot="1" x14ac:dyDescent="0.3">
      <c r="A42" s="57" t="s">
        <v>640</v>
      </c>
      <c r="B42" s="62" t="s">
        <v>111</v>
      </c>
      <c r="C42" s="49" t="s">
        <v>448</v>
      </c>
      <c r="D42" s="63" t="s">
        <v>63</v>
      </c>
      <c r="E42" s="232">
        <v>1</v>
      </c>
      <c r="F42" s="54">
        <v>0</v>
      </c>
      <c r="G42" s="55">
        <f t="shared" si="0"/>
        <v>0</v>
      </c>
      <c r="H42" s="327"/>
      <c r="I42" s="201"/>
    </row>
    <row r="43" spans="1:9" s="34" customFormat="1" ht="30" customHeight="1" x14ac:dyDescent="0.25">
      <c r="A43" s="233" t="s">
        <v>120</v>
      </c>
      <c r="B43" s="234" t="s">
        <v>113</v>
      </c>
      <c r="C43" s="56" t="s">
        <v>121</v>
      </c>
      <c r="D43" s="236" t="s">
        <v>80</v>
      </c>
      <c r="E43" s="140">
        <v>56</v>
      </c>
      <c r="F43" s="47">
        <v>0</v>
      </c>
      <c r="G43" s="117">
        <f t="shared" si="0"/>
        <v>0</v>
      </c>
      <c r="H43" s="327"/>
      <c r="I43" s="201"/>
    </row>
    <row r="44" spans="1:9" s="34" customFormat="1" ht="30" customHeight="1" x14ac:dyDescent="0.25">
      <c r="A44" s="22" t="s">
        <v>120</v>
      </c>
      <c r="B44" s="23" t="s">
        <v>114</v>
      </c>
      <c r="C44" s="46" t="s">
        <v>122</v>
      </c>
      <c r="D44" s="102" t="s">
        <v>63</v>
      </c>
      <c r="E44" s="87">
        <v>100</v>
      </c>
      <c r="F44" s="61">
        <v>0</v>
      </c>
      <c r="G44" s="27">
        <f t="shared" si="0"/>
        <v>0</v>
      </c>
      <c r="H44" s="327"/>
      <c r="I44" s="201"/>
    </row>
    <row r="45" spans="1:9" s="34" customFormat="1" ht="30" customHeight="1" x14ac:dyDescent="0.25">
      <c r="A45" s="22" t="s">
        <v>120</v>
      </c>
      <c r="B45" s="23" t="s">
        <v>116</v>
      </c>
      <c r="C45" s="46" t="s">
        <v>109</v>
      </c>
      <c r="D45" s="102" t="s">
        <v>63</v>
      </c>
      <c r="E45" s="87">
        <v>91</v>
      </c>
      <c r="F45" s="61">
        <v>0</v>
      </c>
      <c r="G45" s="27">
        <f t="shared" si="0"/>
        <v>0</v>
      </c>
      <c r="H45" s="327"/>
      <c r="I45" s="201"/>
    </row>
    <row r="46" spans="1:9" s="34" customFormat="1" ht="30" customHeight="1" x14ac:dyDescent="0.25">
      <c r="A46" s="22" t="s">
        <v>120</v>
      </c>
      <c r="B46" s="23" t="s">
        <v>118</v>
      </c>
      <c r="C46" s="191" t="s">
        <v>896</v>
      </c>
      <c r="D46" s="48" t="s">
        <v>63</v>
      </c>
      <c r="E46" s="140">
        <v>91</v>
      </c>
      <c r="F46" s="47">
        <v>0</v>
      </c>
      <c r="G46" s="27">
        <f t="shared" si="0"/>
        <v>0</v>
      </c>
      <c r="H46" s="327"/>
      <c r="I46" s="201"/>
    </row>
    <row r="47" spans="1:9" s="34" customFormat="1" ht="30" customHeight="1" x14ac:dyDescent="0.25">
      <c r="A47" s="22" t="s">
        <v>120</v>
      </c>
      <c r="B47" s="23" t="s">
        <v>246</v>
      </c>
      <c r="C47" s="46" t="s">
        <v>112</v>
      </c>
      <c r="D47" s="25" t="s">
        <v>63</v>
      </c>
      <c r="E47" s="140">
        <v>91</v>
      </c>
      <c r="F47" s="47">
        <v>0</v>
      </c>
      <c r="G47" s="27">
        <f t="shared" si="0"/>
        <v>0</v>
      </c>
      <c r="H47" s="327"/>
      <c r="I47" s="201"/>
    </row>
    <row r="48" spans="1:9" s="34" customFormat="1" ht="30" customHeight="1" x14ac:dyDescent="0.25">
      <c r="A48" s="22" t="s">
        <v>120</v>
      </c>
      <c r="B48" s="23" t="s">
        <v>248</v>
      </c>
      <c r="C48" s="191" t="s">
        <v>897</v>
      </c>
      <c r="D48" s="25" t="s">
        <v>63</v>
      </c>
      <c r="E48" s="140">
        <v>90</v>
      </c>
      <c r="F48" s="47">
        <v>0</v>
      </c>
      <c r="G48" s="27">
        <f t="shared" si="0"/>
        <v>0</v>
      </c>
      <c r="H48" s="327"/>
      <c r="I48" s="201"/>
    </row>
    <row r="49" spans="1:9" s="34" customFormat="1" ht="30" customHeight="1" x14ac:dyDescent="0.25">
      <c r="A49" s="22" t="s">
        <v>120</v>
      </c>
      <c r="B49" s="23" t="s">
        <v>250</v>
      </c>
      <c r="C49" s="46" t="s">
        <v>115</v>
      </c>
      <c r="D49" s="25" t="s">
        <v>63</v>
      </c>
      <c r="E49" s="140">
        <v>90</v>
      </c>
      <c r="F49" s="47">
        <v>0</v>
      </c>
      <c r="G49" s="27">
        <f t="shared" si="0"/>
        <v>0</v>
      </c>
      <c r="H49" s="327"/>
      <c r="I49" s="201"/>
    </row>
    <row r="50" spans="1:9" s="34" customFormat="1" ht="30" customHeight="1" thickBot="1" x14ac:dyDescent="0.3">
      <c r="A50" s="22" t="s">
        <v>120</v>
      </c>
      <c r="B50" s="23" t="s">
        <v>252</v>
      </c>
      <c r="C50" s="49" t="s">
        <v>117</v>
      </c>
      <c r="D50" s="25" t="s">
        <v>63</v>
      </c>
      <c r="E50" s="140">
        <v>90</v>
      </c>
      <c r="F50" s="47">
        <v>0</v>
      </c>
      <c r="G50" s="27">
        <f t="shared" si="0"/>
        <v>0</v>
      </c>
      <c r="H50" s="327"/>
      <c r="I50" s="201"/>
    </row>
    <row r="51" spans="1:9" s="34" customFormat="1" ht="30" customHeight="1" thickBot="1" x14ac:dyDescent="0.3">
      <c r="A51" s="57" t="s">
        <v>120</v>
      </c>
      <c r="B51" s="51" t="s">
        <v>254</v>
      </c>
      <c r="C51" s="52" t="s">
        <v>119</v>
      </c>
      <c r="D51" s="58" t="s">
        <v>80</v>
      </c>
      <c r="E51" s="141">
        <v>24</v>
      </c>
      <c r="F51" s="59">
        <v>0</v>
      </c>
      <c r="G51" s="55">
        <f t="shared" si="0"/>
        <v>0</v>
      </c>
      <c r="H51" s="210" t="s">
        <v>124</v>
      </c>
      <c r="I51" s="211">
        <f>ROUND(SUM(G24:G51),2)</f>
        <v>8035.45</v>
      </c>
    </row>
    <row r="52" spans="1:9" s="34" customFormat="1" ht="30" customHeight="1" x14ac:dyDescent="0.25">
      <c r="A52" s="22" t="s">
        <v>125</v>
      </c>
      <c r="B52" s="23" t="s">
        <v>41</v>
      </c>
      <c r="C52" s="46" t="s">
        <v>126</v>
      </c>
      <c r="D52" s="60" t="s">
        <v>127</v>
      </c>
      <c r="E52" s="87">
        <v>11</v>
      </c>
      <c r="F52" s="61">
        <v>0.38</v>
      </c>
      <c r="G52" s="27">
        <f t="shared" si="0"/>
        <v>4.18</v>
      </c>
      <c r="H52" s="200"/>
      <c r="I52" s="201"/>
    </row>
    <row r="53" spans="1:9" s="34" customFormat="1" ht="30" customHeight="1" x14ac:dyDescent="0.25">
      <c r="A53" s="22" t="s">
        <v>125</v>
      </c>
      <c r="B53" s="23" t="s">
        <v>128</v>
      </c>
      <c r="C53" s="46" t="s">
        <v>129</v>
      </c>
      <c r="D53" s="60" t="s">
        <v>127</v>
      </c>
      <c r="E53" s="87">
        <v>11</v>
      </c>
      <c r="F53" s="61">
        <v>0.67</v>
      </c>
      <c r="G53" s="27">
        <f t="shared" si="0"/>
        <v>7.37</v>
      </c>
      <c r="H53" s="200"/>
      <c r="I53" s="201"/>
    </row>
    <row r="54" spans="1:9" s="34" customFormat="1" ht="30" customHeight="1" x14ac:dyDescent="0.25">
      <c r="A54" s="22" t="s">
        <v>125</v>
      </c>
      <c r="B54" s="23" t="s">
        <v>130</v>
      </c>
      <c r="C54" s="46" t="s">
        <v>131</v>
      </c>
      <c r="D54" s="60" t="s">
        <v>127</v>
      </c>
      <c r="E54" s="87">
        <v>11</v>
      </c>
      <c r="F54" s="61">
        <v>0.82</v>
      </c>
      <c r="G54" s="27">
        <f t="shared" si="0"/>
        <v>9.02</v>
      </c>
      <c r="H54" s="200"/>
      <c r="I54" s="201"/>
    </row>
    <row r="55" spans="1:9" s="34" customFormat="1" ht="30" customHeight="1" x14ac:dyDescent="0.25">
      <c r="A55" s="22" t="s">
        <v>125</v>
      </c>
      <c r="B55" s="23" t="s">
        <v>132</v>
      </c>
      <c r="C55" s="46" t="s">
        <v>133</v>
      </c>
      <c r="D55" s="25" t="s">
        <v>63</v>
      </c>
      <c r="E55" s="87">
        <v>23</v>
      </c>
      <c r="F55" s="61">
        <v>5.56</v>
      </c>
      <c r="G55" s="27">
        <f t="shared" si="0"/>
        <v>127.88</v>
      </c>
      <c r="H55" s="200"/>
      <c r="I55" s="201"/>
    </row>
    <row r="56" spans="1:9" s="34" customFormat="1" ht="30.75" customHeight="1" thickBot="1" x14ac:dyDescent="0.3">
      <c r="A56" s="22" t="s">
        <v>125</v>
      </c>
      <c r="B56" s="23" t="s">
        <v>134</v>
      </c>
      <c r="C56" s="46" t="s">
        <v>135</v>
      </c>
      <c r="D56" s="25" t="s">
        <v>63</v>
      </c>
      <c r="E56" s="87">
        <v>26</v>
      </c>
      <c r="F56" s="61">
        <v>1.82</v>
      </c>
      <c r="G56" s="27">
        <f t="shared" si="0"/>
        <v>47.32</v>
      </c>
      <c r="H56" s="200"/>
      <c r="I56" s="201"/>
    </row>
    <row r="57" spans="1:9" s="34" customFormat="1" ht="30.75" customHeight="1" thickBot="1" x14ac:dyDescent="0.3">
      <c r="A57" s="57" t="s">
        <v>125</v>
      </c>
      <c r="B57" s="62" t="s">
        <v>136</v>
      </c>
      <c r="C57" s="49" t="s">
        <v>137</v>
      </c>
      <c r="D57" s="63" t="s">
        <v>63</v>
      </c>
      <c r="E57" s="141">
        <v>8</v>
      </c>
      <c r="F57" s="59">
        <v>4.9400000000000004</v>
      </c>
      <c r="G57" s="55">
        <f t="shared" si="0"/>
        <v>39.520000000000003</v>
      </c>
      <c r="H57" s="210" t="s">
        <v>138</v>
      </c>
      <c r="I57" s="211">
        <f>ROUND(SUM(G52:G57),2)</f>
        <v>235.29</v>
      </c>
    </row>
    <row r="58" spans="1:9" s="34" customFormat="1" ht="45" x14ac:dyDescent="0.25">
      <c r="A58" s="22" t="s">
        <v>139</v>
      </c>
      <c r="B58" s="23" t="s">
        <v>140</v>
      </c>
      <c r="C58" s="46" t="s">
        <v>283</v>
      </c>
      <c r="D58" s="60" t="s">
        <v>127</v>
      </c>
      <c r="E58" s="87">
        <v>12</v>
      </c>
      <c r="F58" s="61">
        <v>42.5</v>
      </c>
      <c r="G58" s="27">
        <f t="shared" si="0"/>
        <v>510</v>
      </c>
      <c r="H58" s="200"/>
      <c r="I58" s="201"/>
    </row>
    <row r="59" spans="1:9" s="34" customFormat="1" ht="45.75" thickBot="1" x14ac:dyDescent="0.3">
      <c r="A59" s="22" t="s">
        <v>139</v>
      </c>
      <c r="B59" s="23" t="s">
        <v>142</v>
      </c>
      <c r="C59" s="46" t="s">
        <v>489</v>
      </c>
      <c r="D59" s="60" t="s">
        <v>127</v>
      </c>
      <c r="E59" s="87">
        <v>11</v>
      </c>
      <c r="F59" s="61">
        <v>68.400000000000006</v>
      </c>
      <c r="G59" s="27">
        <f t="shared" si="0"/>
        <v>752.4</v>
      </c>
      <c r="H59" s="200"/>
      <c r="I59" s="201"/>
    </row>
    <row r="60" spans="1:9" s="34" customFormat="1" ht="45.75" thickBot="1" x14ac:dyDescent="0.3">
      <c r="A60" s="22" t="s">
        <v>139</v>
      </c>
      <c r="B60" s="23" t="s">
        <v>270</v>
      </c>
      <c r="C60" s="46" t="s">
        <v>490</v>
      </c>
      <c r="D60" s="60" t="s">
        <v>73</v>
      </c>
      <c r="E60" s="87">
        <v>1</v>
      </c>
      <c r="F60" s="61">
        <v>142.5</v>
      </c>
      <c r="G60" s="27">
        <f t="shared" si="0"/>
        <v>142.5</v>
      </c>
      <c r="H60" s="210" t="s">
        <v>143</v>
      </c>
      <c r="I60" s="211">
        <f>ROUND(SUM(G58:G60),2)</f>
        <v>1404.9</v>
      </c>
    </row>
    <row r="61" spans="1:9" s="34" customFormat="1" ht="45.75" thickBot="1" x14ac:dyDescent="0.3">
      <c r="A61" s="105" t="s">
        <v>144</v>
      </c>
      <c r="B61" s="106" t="s">
        <v>145</v>
      </c>
      <c r="C61" s="237" t="s">
        <v>146</v>
      </c>
      <c r="D61" s="108" t="s">
        <v>127</v>
      </c>
      <c r="E61" s="145">
        <v>140</v>
      </c>
      <c r="F61" s="109">
        <v>26</v>
      </c>
      <c r="G61" s="110">
        <f t="shared" si="0"/>
        <v>3640</v>
      </c>
      <c r="H61" s="210" t="s">
        <v>156</v>
      </c>
      <c r="I61" s="211">
        <f>ROUND(SUM(G61:G61),2)</f>
        <v>3640</v>
      </c>
    </row>
    <row r="62" spans="1:9" s="34" customFormat="1" ht="30" customHeight="1" x14ac:dyDescent="0.25">
      <c r="A62" s="16" t="s">
        <v>157</v>
      </c>
      <c r="B62" s="17" t="s">
        <v>158</v>
      </c>
      <c r="C62" s="44" t="s">
        <v>298</v>
      </c>
      <c r="D62" s="64" t="s">
        <v>73</v>
      </c>
      <c r="E62" s="138">
        <v>2</v>
      </c>
      <c r="F62" s="45">
        <v>21.1</v>
      </c>
      <c r="G62" s="21">
        <f t="shared" si="0"/>
        <v>42.2</v>
      </c>
      <c r="H62" s="238"/>
      <c r="I62" s="83"/>
    </row>
    <row r="63" spans="1:9" s="34" customFormat="1" ht="30" customHeight="1" x14ac:dyDescent="0.25">
      <c r="A63" s="22" t="s">
        <v>157</v>
      </c>
      <c r="B63" s="23" t="s">
        <v>160</v>
      </c>
      <c r="C63" s="46" t="s">
        <v>159</v>
      </c>
      <c r="D63" s="60" t="s">
        <v>73</v>
      </c>
      <c r="E63" s="87">
        <v>1</v>
      </c>
      <c r="F63" s="61">
        <v>55.8</v>
      </c>
      <c r="G63" s="27">
        <f t="shared" si="0"/>
        <v>55.8</v>
      </c>
      <c r="H63" s="238"/>
      <c r="I63" s="83"/>
    </row>
    <row r="64" spans="1:9" s="34" customFormat="1" ht="30" customHeight="1" x14ac:dyDescent="0.25">
      <c r="A64" s="22" t="s">
        <v>157</v>
      </c>
      <c r="B64" s="23" t="s">
        <v>162</v>
      </c>
      <c r="C64" s="46" t="s">
        <v>161</v>
      </c>
      <c r="D64" s="60" t="s">
        <v>127</v>
      </c>
      <c r="E64" s="87">
        <v>4</v>
      </c>
      <c r="F64" s="61">
        <v>19.5</v>
      </c>
      <c r="G64" s="27">
        <f t="shared" si="0"/>
        <v>78</v>
      </c>
      <c r="H64" s="238"/>
      <c r="I64" s="83"/>
    </row>
    <row r="65" spans="1:9" s="34" customFormat="1" ht="30" customHeight="1" thickBot="1" x14ac:dyDescent="0.3">
      <c r="A65" s="22" t="s">
        <v>157</v>
      </c>
      <c r="B65" s="23" t="s">
        <v>164</v>
      </c>
      <c r="C65" s="46" t="s">
        <v>163</v>
      </c>
      <c r="D65" s="60" t="s">
        <v>73</v>
      </c>
      <c r="E65" s="87">
        <v>2</v>
      </c>
      <c r="F65" s="61">
        <v>27.9</v>
      </c>
      <c r="G65" s="27">
        <f t="shared" si="0"/>
        <v>55.8</v>
      </c>
      <c r="H65" s="238"/>
      <c r="I65" s="83"/>
    </row>
    <row r="66" spans="1:9" s="34" customFormat="1" ht="30" customHeight="1" thickBot="1" x14ac:dyDescent="0.3">
      <c r="A66" s="57" t="s">
        <v>157</v>
      </c>
      <c r="B66" s="62" t="s">
        <v>572</v>
      </c>
      <c r="C66" s="49" t="s">
        <v>165</v>
      </c>
      <c r="D66" s="68" t="s">
        <v>63</v>
      </c>
      <c r="E66" s="141">
        <v>1.4</v>
      </c>
      <c r="F66" s="59">
        <v>108.8</v>
      </c>
      <c r="G66" s="55">
        <f t="shared" si="0"/>
        <v>152.32</v>
      </c>
      <c r="H66" s="239" t="s">
        <v>166</v>
      </c>
      <c r="I66" s="211">
        <f>ROUND(SUM(G62:G66),2)</f>
        <v>384.12</v>
      </c>
    </row>
    <row r="67" spans="1:9" s="34" customFormat="1" ht="45.75" thickBot="1" x14ac:dyDescent="0.3">
      <c r="A67" s="105" t="s">
        <v>167</v>
      </c>
      <c r="B67" s="106" t="s">
        <v>168</v>
      </c>
      <c r="C67" s="107" t="s">
        <v>307</v>
      </c>
      <c r="D67" s="108" t="s">
        <v>127</v>
      </c>
      <c r="E67" s="145">
        <v>95</v>
      </c>
      <c r="F67" s="109">
        <v>2.34</v>
      </c>
      <c r="G67" s="110">
        <f t="shared" si="0"/>
        <v>222.3</v>
      </c>
      <c r="H67" s="83"/>
      <c r="I67" s="83"/>
    </row>
    <row r="68" spans="1:9" s="34" customFormat="1" ht="45.75" thickBot="1" x14ac:dyDescent="0.3">
      <c r="A68" s="38" t="s">
        <v>167</v>
      </c>
      <c r="B68" s="71" t="s">
        <v>170</v>
      </c>
      <c r="C68" s="65" t="s">
        <v>173</v>
      </c>
      <c r="D68" s="72" t="s">
        <v>63</v>
      </c>
      <c r="E68" s="139">
        <v>2</v>
      </c>
      <c r="F68" s="67">
        <v>20.5</v>
      </c>
      <c r="G68" s="41">
        <f>ROUND((E68*F68),2)</f>
        <v>41</v>
      </c>
      <c r="H68" s="239" t="s">
        <v>174</v>
      </c>
      <c r="I68" s="211">
        <f>ROUND(SUM(G67:G68),2)</f>
        <v>263.3</v>
      </c>
    </row>
    <row r="69" spans="1:9" s="34" customFormat="1" ht="75" customHeight="1" thickBot="1" x14ac:dyDescent="0.3">
      <c r="A69" s="73" t="s">
        <v>175</v>
      </c>
      <c r="B69" s="74" t="s">
        <v>176</v>
      </c>
      <c r="C69" s="75" t="s">
        <v>177</v>
      </c>
      <c r="D69" s="76" t="s">
        <v>149</v>
      </c>
      <c r="E69" s="142">
        <v>1</v>
      </c>
      <c r="F69" s="77">
        <v>22</v>
      </c>
      <c r="G69" s="78">
        <f t="shared" ref="G69" si="1">ROUND((E69*F69),2)</f>
        <v>22</v>
      </c>
      <c r="H69" s="239" t="s">
        <v>178</v>
      </c>
      <c r="I69" s="211">
        <f>ROUND(SUM(G69:G69),2)</f>
        <v>22</v>
      </c>
    </row>
    <row r="70" spans="1:9" ht="44.25" customHeight="1" thickBot="1" x14ac:dyDescent="0.3">
      <c r="A70" s="79"/>
      <c r="B70" s="79"/>
      <c r="C70" s="79"/>
      <c r="D70" s="80"/>
      <c r="E70" s="143"/>
      <c r="F70" s="81" t="s">
        <v>641</v>
      </c>
      <c r="G70" s="82">
        <f>SUM(G5:G69)</f>
        <v>20026.71</v>
      </c>
      <c r="H70" s="199"/>
      <c r="I70" s="201"/>
    </row>
    <row r="72" spans="1:9" x14ac:dyDescent="0.25">
      <c r="C72" s="83"/>
    </row>
  </sheetData>
  <sheetProtection algorithmName="SHA-512" hashValue="JiV4q+ofYk8ST+Gu8iSNqrQCTvQOXJJjMcDkxiDyzOOICEL0c+pL8Ykuitv2ek6Zks9ohH1qINYH9+XuhzJMjA==" saltValue="B6IQ8fdAprSXcPz3SvSKmg==" spinCount="100000" sheet="1" objects="1" scenarios="1"/>
  <mergeCells count="3">
    <mergeCell ref="A3:E3"/>
    <mergeCell ref="H24:H50"/>
    <mergeCell ref="A1:G1"/>
  </mergeCells>
  <pageMargins left="0.7" right="0.359375" top="0.75" bottom="0.75" header="0.3" footer="0.3"/>
  <pageSetup paperSize="9" scale="60"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71"/>
  <sheetViews>
    <sheetView topLeftCell="A62" zoomScale="95" zoomScaleNormal="95" workbookViewId="0">
      <selection activeCell="F5" sqref="F5:F68"/>
    </sheetView>
  </sheetViews>
  <sheetFormatPr defaultColWidth="9.140625" defaultRowHeight="15" x14ac:dyDescent="0.25"/>
  <cols>
    <col min="1" max="1" width="31.7109375" style="83" bestFit="1" customWidth="1"/>
    <col min="2" max="2" width="8.28515625" style="83" bestFit="1" customWidth="1"/>
    <col min="3" max="3" width="88.5703125" style="86" customWidth="1"/>
    <col min="4" max="4" width="9.140625" style="84"/>
    <col min="5" max="5" width="16.28515625" style="144" customWidth="1"/>
    <col min="6" max="6" width="21.5703125" style="85" customWidth="1"/>
    <col min="7" max="7" width="14.7109375" style="84" customWidth="1"/>
    <col min="8" max="8" width="21.5703125" style="4" customWidth="1"/>
    <col min="9" max="9" width="16.140625" style="5" customWidth="1"/>
    <col min="10" max="10" width="9.140625" style="5"/>
    <col min="11" max="11" width="11.42578125" style="5" bestFit="1" customWidth="1"/>
    <col min="12" max="14" width="9.140625" style="5"/>
    <col min="15" max="15" width="11.42578125" style="5" bestFit="1" customWidth="1"/>
    <col min="16" max="16384" width="9.140625" style="5"/>
  </cols>
  <sheetData>
    <row r="1" spans="1:9" ht="40.15" customHeight="1" x14ac:dyDescent="0.25">
      <c r="A1" s="324" t="s">
        <v>642</v>
      </c>
      <c r="B1" s="324"/>
      <c r="C1" s="324"/>
      <c r="D1" s="324"/>
      <c r="E1" s="324"/>
      <c r="F1" s="324"/>
      <c r="G1" s="324"/>
    </row>
    <row r="2" spans="1:9" ht="21.75" customHeight="1" thickBot="1" x14ac:dyDescent="0.3">
      <c r="A2" s="6"/>
      <c r="B2" s="6"/>
      <c r="C2" s="7"/>
      <c r="D2" s="6"/>
      <c r="E2" s="136"/>
      <c r="F2" s="6"/>
      <c r="G2" s="6"/>
    </row>
    <row r="3" spans="1:9" ht="21.75" customHeight="1" x14ac:dyDescent="0.25">
      <c r="A3" s="322" t="s">
        <v>643</v>
      </c>
      <c r="B3" s="323"/>
      <c r="C3" s="323"/>
      <c r="D3" s="323"/>
      <c r="E3" s="323"/>
      <c r="F3" s="8"/>
      <c r="G3" s="9"/>
    </row>
    <row r="4" spans="1:9" ht="43.5" thickBot="1" x14ac:dyDescent="0.3">
      <c r="A4" s="10" t="s">
        <v>51</v>
      </c>
      <c r="B4" s="11" t="s">
        <v>52</v>
      </c>
      <c r="C4" s="12" t="s">
        <v>53</v>
      </c>
      <c r="D4" s="13" t="s">
        <v>54</v>
      </c>
      <c r="E4" s="137" t="s">
        <v>55</v>
      </c>
      <c r="F4" s="14" t="s">
        <v>56</v>
      </c>
      <c r="G4" s="15" t="s">
        <v>57</v>
      </c>
      <c r="H4" s="193"/>
      <c r="I4" s="84"/>
    </row>
    <row r="5" spans="1:9" x14ac:dyDescent="0.25">
      <c r="A5" s="16" t="s">
        <v>58</v>
      </c>
      <c r="B5" s="17" t="s">
        <v>59</v>
      </c>
      <c r="C5" s="18" t="s">
        <v>60</v>
      </c>
      <c r="D5" s="19" t="s">
        <v>61</v>
      </c>
      <c r="E5" s="119">
        <v>1.0999999999999999E-2</v>
      </c>
      <c r="F5" s="20">
        <v>433</v>
      </c>
      <c r="G5" s="21">
        <f t="shared" ref="G5:G68" si="0">ROUND((E5*F5),2)</f>
        <v>4.76</v>
      </c>
      <c r="H5" s="193"/>
      <c r="I5" s="84"/>
    </row>
    <row r="6" spans="1:9" x14ac:dyDescent="0.25">
      <c r="A6" s="22" t="s">
        <v>58</v>
      </c>
      <c r="B6" s="23" t="s">
        <v>6</v>
      </c>
      <c r="C6" s="24" t="s">
        <v>644</v>
      </c>
      <c r="D6" s="25" t="s">
        <v>63</v>
      </c>
      <c r="E6" s="87">
        <v>94</v>
      </c>
      <c r="F6" s="26">
        <v>0.94</v>
      </c>
      <c r="G6" s="27">
        <f t="shared" si="0"/>
        <v>88.36</v>
      </c>
      <c r="H6" s="200"/>
      <c r="I6" s="201"/>
    </row>
    <row r="7" spans="1:9" ht="18" x14ac:dyDescent="0.25">
      <c r="A7" s="22" t="s">
        <v>58</v>
      </c>
      <c r="B7" s="23" t="s">
        <v>10</v>
      </c>
      <c r="C7" s="24" t="s">
        <v>67</v>
      </c>
      <c r="D7" s="25" t="s">
        <v>68</v>
      </c>
      <c r="E7" s="87">
        <v>8</v>
      </c>
      <c r="F7" s="26">
        <v>-9.58</v>
      </c>
      <c r="G7" s="27">
        <f t="shared" si="0"/>
        <v>-76.64</v>
      </c>
      <c r="H7" s="200"/>
      <c r="I7" s="201"/>
    </row>
    <row r="8" spans="1:9" ht="30" x14ac:dyDescent="0.25">
      <c r="A8" s="22" t="s">
        <v>58</v>
      </c>
      <c r="B8" s="23" t="s">
        <v>14</v>
      </c>
      <c r="C8" s="24" t="s">
        <v>645</v>
      </c>
      <c r="D8" s="25" t="s">
        <v>68</v>
      </c>
      <c r="E8" s="87">
        <v>8</v>
      </c>
      <c r="F8" s="26">
        <v>15.44</v>
      </c>
      <c r="G8" s="27">
        <f t="shared" si="0"/>
        <v>123.52</v>
      </c>
      <c r="H8" s="200"/>
      <c r="I8" s="201"/>
    </row>
    <row r="9" spans="1:9" ht="15.75" thickBot="1" x14ac:dyDescent="0.3">
      <c r="A9" s="22" t="s">
        <v>58</v>
      </c>
      <c r="B9" s="23" t="s">
        <v>16</v>
      </c>
      <c r="C9" s="24" t="s">
        <v>646</v>
      </c>
      <c r="D9" s="25" t="s">
        <v>63</v>
      </c>
      <c r="E9" s="87">
        <v>101</v>
      </c>
      <c r="F9" s="26">
        <v>0.81</v>
      </c>
      <c r="G9" s="27">
        <f t="shared" si="0"/>
        <v>81.81</v>
      </c>
      <c r="H9" s="200"/>
      <c r="I9" s="201"/>
    </row>
    <row r="10" spans="1:9" ht="29.25" thickBot="1" x14ac:dyDescent="0.3">
      <c r="A10" s="22" t="s">
        <v>58</v>
      </c>
      <c r="B10" s="23" t="s">
        <v>20</v>
      </c>
      <c r="C10" s="29" t="s">
        <v>76</v>
      </c>
      <c r="D10" s="25" t="s">
        <v>73</v>
      </c>
      <c r="E10" s="87">
        <v>4</v>
      </c>
      <c r="F10" s="30">
        <v>3.05</v>
      </c>
      <c r="G10" s="27">
        <f t="shared" si="0"/>
        <v>12.2</v>
      </c>
      <c r="H10" s="210" t="s">
        <v>77</v>
      </c>
      <c r="I10" s="211">
        <f>ROUND(SUM(G5:G10),2)</f>
        <v>234.01</v>
      </c>
    </row>
    <row r="11" spans="1:9" s="34" customFormat="1" ht="18" x14ac:dyDescent="0.25">
      <c r="A11" s="16" t="s">
        <v>78</v>
      </c>
      <c r="B11" s="17" t="s">
        <v>35</v>
      </c>
      <c r="C11" s="31" t="s">
        <v>216</v>
      </c>
      <c r="D11" s="32" t="s">
        <v>80</v>
      </c>
      <c r="E11" s="138">
        <v>15</v>
      </c>
      <c r="F11" s="33">
        <v>4.49</v>
      </c>
      <c r="G11" s="21">
        <f t="shared" si="0"/>
        <v>67.349999999999994</v>
      </c>
      <c r="H11" s="238"/>
      <c r="I11" s="83"/>
    </row>
    <row r="12" spans="1:9" s="34" customFormat="1" ht="18" x14ac:dyDescent="0.25">
      <c r="A12" s="22" t="s">
        <v>78</v>
      </c>
      <c r="B12" s="23" t="s">
        <v>81</v>
      </c>
      <c r="C12" s="35" t="s">
        <v>82</v>
      </c>
      <c r="D12" s="36" t="s">
        <v>80</v>
      </c>
      <c r="E12" s="87">
        <v>7</v>
      </c>
      <c r="F12" s="37">
        <v>6.35</v>
      </c>
      <c r="G12" s="27">
        <f t="shared" si="0"/>
        <v>44.45</v>
      </c>
      <c r="H12" s="238"/>
      <c r="I12" s="83"/>
    </row>
    <row r="13" spans="1:9" s="34" customFormat="1" ht="18" x14ac:dyDescent="0.25">
      <c r="A13" s="22" t="s">
        <v>78</v>
      </c>
      <c r="B13" s="23" t="s">
        <v>83</v>
      </c>
      <c r="C13" s="35" t="s">
        <v>84</v>
      </c>
      <c r="D13" s="36" t="s">
        <v>80</v>
      </c>
      <c r="E13" s="87">
        <v>8</v>
      </c>
      <c r="F13" s="37">
        <v>2.5</v>
      </c>
      <c r="G13" s="27">
        <f t="shared" si="0"/>
        <v>20</v>
      </c>
      <c r="H13" s="238"/>
      <c r="I13" s="83"/>
    </row>
    <row r="14" spans="1:9" s="34" customFormat="1" ht="18" x14ac:dyDescent="0.25">
      <c r="A14" s="22" t="s">
        <v>78</v>
      </c>
      <c r="B14" s="23" t="s">
        <v>85</v>
      </c>
      <c r="C14" s="35" t="s">
        <v>391</v>
      </c>
      <c r="D14" s="36" t="s">
        <v>80</v>
      </c>
      <c r="E14" s="87">
        <v>24</v>
      </c>
      <c r="F14" s="37">
        <v>3.88</v>
      </c>
      <c r="G14" s="27">
        <f t="shared" si="0"/>
        <v>93.12</v>
      </c>
      <c r="H14" s="238"/>
      <c r="I14" s="83"/>
    </row>
    <row r="15" spans="1:9" s="34" customFormat="1" ht="18" x14ac:dyDescent="0.25">
      <c r="A15" s="22" t="s">
        <v>78</v>
      </c>
      <c r="B15" s="23" t="s">
        <v>87</v>
      </c>
      <c r="C15" s="35" t="s">
        <v>393</v>
      </c>
      <c r="D15" s="36" t="s">
        <v>80</v>
      </c>
      <c r="E15" s="87">
        <v>504</v>
      </c>
      <c r="F15" s="37">
        <v>5.42</v>
      </c>
      <c r="G15" s="27">
        <f t="shared" si="0"/>
        <v>2731.68</v>
      </c>
      <c r="H15" s="238"/>
      <c r="I15" s="83"/>
    </row>
    <row r="16" spans="1:9" s="34" customFormat="1" x14ac:dyDescent="0.25">
      <c r="A16" s="22" t="s">
        <v>78</v>
      </c>
      <c r="B16" s="23" t="s">
        <v>89</v>
      </c>
      <c r="C16" s="35" t="s">
        <v>90</v>
      </c>
      <c r="D16" s="25" t="s">
        <v>63</v>
      </c>
      <c r="E16" s="87">
        <v>261</v>
      </c>
      <c r="F16" s="37">
        <v>0.54</v>
      </c>
      <c r="G16" s="27">
        <f t="shared" si="0"/>
        <v>140.94</v>
      </c>
      <c r="H16" s="199"/>
      <c r="I16" s="83"/>
    </row>
    <row r="17" spans="1:9" s="34" customFormat="1" ht="18" customHeight="1" x14ac:dyDescent="0.25">
      <c r="A17" s="38" t="s">
        <v>78</v>
      </c>
      <c r="B17" s="23" t="s">
        <v>91</v>
      </c>
      <c r="C17" s="35" t="s">
        <v>92</v>
      </c>
      <c r="D17" s="39" t="s">
        <v>63</v>
      </c>
      <c r="E17" s="139">
        <v>14</v>
      </c>
      <c r="F17" s="40">
        <v>0.66</v>
      </c>
      <c r="G17" s="41">
        <f t="shared" si="0"/>
        <v>9.24</v>
      </c>
      <c r="H17" s="83"/>
      <c r="I17" s="83"/>
    </row>
    <row r="18" spans="1:9" s="34" customFormat="1" x14ac:dyDescent="0.25">
      <c r="A18" s="22" t="s">
        <v>78</v>
      </c>
      <c r="B18" s="23" t="s">
        <v>93</v>
      </c>
      <c r="C18" s="35" t="s">
        <v>94</v>
      </c>
      <c r="D18" s="25" t="s">
        <v>63</v>
      </c>
      <c r="E18" s="87">
        <v>72</v>
      </c>
      <c r="F18" s="37">
        <v>0.15</v>
      </c>
      <c r="G18" s="27">
        <f t="shared" si="0"/>
        <v>10.8</v>
      </c>
      <c r="H18" s="200"/>
      <c r="I18" s="201"/>
    </row>
    <row r="19" spans="1:9" s="34" customFormat="1" x14ac:dyDescent="0.25">
      <c r="A19" s="22" t="s">
        <v>78</v>
      </c>
      <c r="B19" s="23" t="s">
        <v>95</v>
      </c>
      <c r="C19" s="35" t="s">
        <v>96</v>
      </c>
      <c r="D19" s="25" t="s">
        <v>63</v>
      </c>
      <c r="E19" s="87">
        <v>18</v>
      </c>
      <c r="F19" s="37">
        <v>0.2</v>
      </c>
      <c r="G19" s="27">
        <f t="shared" si="0"/>
        <v>3.6</v>
      </c>
      <c r="H19" s="200"/>
      <c r="I19" s="201"/>
    </row>
    <row r="20" spans="1:9" s="34" customFormat="1" x14ac:dyDescent="0.25">
      <c r="A20" s="22" t="s">
        <v>78</v>
      </c>
      <c r="B20" s="23" t="s">
        <v>97</v>
      </c>
      <c r="C20" s="35" t="s">
        <v>98</v>
      </c>
      <c r="D20" s="25" t="s">
        <v>63</v>
      </c>
      <c r="E20" s="87">
        <v>117</v>
      </c>
      <c r="F20" s="37">
        <v>1.02</v>
      </c>
      <c r="G20" s="27">
        <f t="shared" si="0"/>
        <v>119.34</v>
      </c>
      <c r="H20" s="200"/>
      <c r="I20" s="201"/>
    </row>
    <row r="21" spans="1:9" s="34" customFormat="1" ht="15.75" thickBot="1" x14ac:dyDescent="0.3">
      <c r="A21" s="22" t="s">
        <v>78</v>
      </c>
      <c r="B21" s="23" t="s">
        <v>99</v>
      </c>
      <c r="C21" s="42" t="s">
        <v>100</v>
      </c>
      <c r="D21" s="25" t="s">
        <v>63</v>
      </c>
      <c r="E21" s="87">
        <v>26</v>
      </c>
      <c r="F21" s="37">
        <v>5.98</v>
      </c>
      <c r="G21" s="27">
        <f t="shared" si="0"/>
        <v>155.47999999999999</v>
      </c>
      <c r="H21" s="200"/>
      <c r="I21" s="201"/>
    </row>
    <row r="22" spans="1:9" s="34" customFormat="1" ht="29.25" thickBot="1" x14ac:dyDescent="0.3">
      <c r="A22" s="22" t="s">
        <v>78</v>
      </c>
      <c r="B22" s="23" t="s">
        <v>101</v>
      </c>
      <c r="C22" s="230" t="s">
        <v>102</v>
      </c>
      <c r="D22" s="25" t="s">
        <v>63</v>
      </c>
      <c r="E22" s="87">
        <v>178</v>
      </c>
      <c r="F22" s="37">
        <v>4.13</v>
      </c>
      <c r="G22" s="27">
        <f t="shared" si="0"/>
        <v>735.14</v>
      </c>
      <c r="H22" s="239" t="s">
        <v>103</v>
      </c>
      <c r="I22" s="211">
        <f>ROUND(SUM(G11:G22),2)</f>
        <v>4131.1400000000003</v>
      </c>
    </row>
    <row r="23" spans="1:9" s="34" customFormat="1" ht="30" x14ac:dyDescent="0.25">
      <c r="A23" s="16" t="s">
        <v>639</v>
      </c>
      <c r="B23" s="17" t="s">
        <v>37</v>
      </c>
      <c r="C23" s="44" t="s">
        <v>445</v>
      </c>
      <c r="D23" s="32" t="s">
        <v>80</v>
      </c>
      <c r="E23" s="138">
        <v>39</v>
      </c>
      <c r="F23" s="45">
        <v>16.46</v>
      </c>
      <c r="G23" s="21">
        <f t="shared" si="0"/>
        <v>641.94000000000005</v>
      </c>
      <c r="H23" s="318" t="s">
        <v>106</v>
      </c>
      <c r="I23" s="201"/>
    </row>
    <row r="24" spans="1:9" s="34" customFormat="1" ht="30" x14ac:dyDescent="0.25">
      <c r="A24" s="22" t="s">
        <v>639</v>
      </c>
      <c r="B24" s="23" t="s">
        <v>39</v>
      </c>
      <c r="C24" s="46" t="s">
        <v>107</v>
      </c>
      <c r="D24" s="25" t="s">
        <v>63</v>
      </c>
      <c r="E24" s="140">
        <v>33</v>
      </c>
      <c r="F24" s="47">
        <v>15.88</v>
      </c>
      <c r="G24" s="27">
        <f t="shared" si="0"/>
        <v>524.04</v>
      </c>
      <c r="H24" s="319"/>
      <c r="I24" s="201"/>
    </row>
    <row r="25" spans="1:9" s="34" customFormat="1" ht="30" x14ac:dyDescent="0.25">
      <c r="A25" s="22" t="s">
        <v>639</v>
      </c>
      <c r="B25" s="23" t="s">
        <v>108</v>
      </c>
      <c r="C25" s="46" t="s">
        <v>446</v>
      </c>
      <c r="D25" s="25" t="s">
        <v>63</v>
      </c>
      <c r="E25" s="140">
        <v>25</v>
      </c>
      <c r="F25" s="47">
        <v>19.32</v>
      </c>
      <c r="G25" s="27">
        <f t="shared" si="0"/>
        <v>483</v>
      </c>
      <c r="H25" s="319"/>
      <c r="I25" s="201"/>
    </row>
    <row r="26" spans="1:9" s="34" customFormat="1" ht="30" x14ac:dyDescent="0.25">
      <c r="A26" s="22" t="s">
        <v>639</v>
      </c>
      <c r="B26" s="23" t="s">
        <v>110</v>
      </c>
      <c r="C26" s="46" t="s">
        <v>447</v>
      </c>
      <c r="D26" s="25" t="s">
        <v>63</v>
      </c>
      <c r="E26" s="168">
        <v>1</v>
      </c>
      <c r="F26" s="47">
        <v>2.4</v>
      </c>
      <c r="G26" s="27">
        <f t="shared" si="0"/>
        <v>2.4</v>
      </c>
      <c r="H26" s="319"/>
      <c r="I26" s="201"/>
    </row>
    <row r="27" spans="1:9" s="34" customFormat="1" ht="30.75" thickBot="1" x14ac:dyDescent="0.3">
      <c r="A27" s="57" t="s">
        <v>639</v>
      </c>
      <c r="B27" s="62" t="s">
        <v>111</v>
      </c>
      <c r="C27" s="49" t="s">
        <v>448</v>
      </c>
      <c r="D27" s="63" t="s">
        <v>63</v>
      </c>
      <c r="E27" s="232">
        <v>1</v>
      </c>
      <c r="F27" s="54">
        <v>45.44</v>
      </c>
      <c r="G27" s="55">
        <f t="shared" si="0"/>
        <v>45.44</v>
      </c>
      <c r="H27" s="319"/>
      <c r="I27" s="201"/>
    </row>
    <row r="28" spans="1:9" s="34" customFormat="1" ht="30" x14ac:dyDescent="0.25">
      <c r="A28" s="233" t="s">
        <v>104</v>
      </c>
      <c r="B28" s="234" t="s">
        <v>113</v>
      </c>
      <c r="C28" s="56" t="s">
        <v>264</v>
      </c>
      <c r="D28" s="235" t="s">
        <v>80</v>
      </c>
      <c r="E28" s="140">
        <v>68</v>
      </c>
      <c r="F28" s="47">
        <v>18.89</v>
      </c>
      <c r="G28" s="117">
        <f t="shared" si="0"/>
        <v>1284.52</v>
      </c>
      <c r="H28" s="319"/>
      <c r="I28" s="201"/>
    </row>
    <row r="29" spans="1:9" s="34" customFormat="1" ht="30" x14ac:dyDescent="0.25">
      <c r="A29" s="22" t="s">
        <v>104</v>
      </c>
      <c r="B29" s="23" t="s">
        <v>114</v>
      </c>
      <c r="C29" s="46" t="s">
        <v>107</v>
      </c>
      <c r="D29" s="25" t="s">
        <v>63</v>
      </c>
      <c r="E29" s="140">
        <v>105</v>
      </c>
      <c r="F29" s="47">
        <v>13.79</v>
      </c>
      <c r="G29" s="27">
        <f t="shared" si="0"/>
        <v>1447.95</v>
      </c>
      <c r="H29" s="319"/>
      <c r="I29" s="201"/>
    </row>
    <row r="30" spans="1:9" s="34" customFormat="1" ht="30" x14ac:dyDescent="0.25">
      <c r="A30" s="22" t="s">
        <v>104</v>
      </c>
      <c r="B30" s="23" t="s">
        <v>116</v>
      </c>
      <c r="C30" s="46" t="s">
        <v>109</v>
      </c>
      <c r="D30" s="25" t="s">
        <v>63</v>
      </c>
      <c r="E30" s="140">
        <v>96</v>
      </c>
      <c r="F30" s="47">
        <v>14.66</v>
      </c>
      <c r="G30" s="27">
        <f t="shared" si="0"/>
        <v>1407.36</v>
      </c>
      <c r="H30" s="319"/>
      <c r="I30" s="201"/>
    </row>
    <row r="31" spans="1:9" s="34" customFormat="1" ht="30" x14ac:dyDescent="0.25">
      <c r="A31" s="22" t="s">
        <v>104</v>
      </c>
      <c r="B31" s="23" t="s">
        <v>118</v>
      </c>
      <c r="C31" s="191" t="s">
        <v>896</v>
      </c>
      <c r="D31" s="48" t="s">
        <v>63</v>
      </c>
      <c r="E31" s="140">
        <v>96</v>
      </c>
      <c r="F31" s="47">
        <v>0.38</v>
      </c>
      <c r="G31" s="27">
        <f t="shared" si="0"/>
        <v>36.479999999999997</v>
      </c>
      <c r="H31" s="319"/>
      <c r="I31" s="201"/>
    </row>
    <row r="32" spans="1:9" s="34" customFormat="1" ht="30" x14ac:dyDescent="0.25">
      <c r="A32" s="22" t="s">
        <v>104</v>
      </c>
      <c r="B32" s="23" t="s">
        <v>246</v>
      </c>
      <c r="C32" s="46" t="s">
        <v>112</v>
      </c>
      <c r="D32" s="25" t="s">
        <v>63</v>
      </c>
      <c r="E32" s="140">
        <v>96</v>
      </c>
      <c r="F32" s="47">
        <v>14.85</v>
      </c>
      <c r="G32" s="27">
        <f t="shared" si="0"/>
        <v>1425.6</v>
      </c>
      <c r="H32" s="319"/>
      <c r="I32" s="201"/>
    </row>
    <row r="33" spans="1:9" s="34" customFormat="1" ht="30" x14ac:dyDescent="0.25">
      <c r="A33" s="22" t="s">
        <v>104</v>
      </c>
      <c r="B33" s="23" t="s">
        <v>248</v>
      </c>
      <c r="C33" s="191" t="s">
        <v>897</v>
      </c>
      <c r="D33" s="25" t="s">
        <v>63</v>
      </c>
      <c r="E33" s="140">
        <v>95</v>
      </c>
      <c r="F33" s="47">
        <v>0.38</v>
      </c>
      <c r="G33" s="27">
        <f t="shared" si="0"/>
        <v>36.1</v>
      </c>
      <c r="H33" s="319"/>
      <c r="I33" s="201"/>
    </row>
    <row r="34" spans="1:9" s="34" customFormat="1" ht="30" x14ac:dyDescent="0.25">
      <c r="A34" s="22" t="s">
        <v>104</v>
      </c>
      <c r="B34" s="23" t="s">
        <v>250</v>
      </c>
      <c r="C34" s="46" t="s">
        <v>115</v>
      </c>
      <c r="D34" s="25" t="s">
        <v>63</v>
      </c>
      <c r="E34" s="140">
        <v>95</v>
      </c>
      <c r="F34" s="47">
        <v>9.0299999999999994</v>
      </c>
      <c r="G34" s="27">
        <f t="shared" si="0"/>
        <v>857.85</v>
      </c>
      <c r="H34" s="319"/>
      <c r="I34" s="201"/>
    </row>
    <row r="35" spans="1:9" s="34" customFormat="1" ht="30.75" thickBot="1" x14ac:dyDescent="0.3">
      <c r="A35" s="22" t="s">
        <v>104</v>
      </c>
      <c r="B35" s="23" t="s">
        <v>252</v>
      </c>
      <c r="C35" s="49" t="s">
        <v>117</v>
      </c>
      <c r="D35" s="25" t="s">
        <v>63</v>
      </c>
      <c r="E35" s="140">
        <v>95</v>
      </c>
      <c r="F35" s="47">
        <v>0.26</v>
      </c>
      <c r="G35" s="27">
        <f t="shared" si="0"/>
        <v>24.7</v>
      </c>
      <c r="H35" s="319"/>
      <c r="I35" s="201"/>
    </row>
    <row r="36" spans="1:9" s="34" customFormat="1" ht="30.75" thickBot="1" x14ac:dyDescent="0.3">
      <c r="A36" s="50" t="s">
        <v>104</v>
      </c>
      <c r="B36" s="51" t="s">
        <v>254</v>
      </c>
      <c r="C36" s="52" t="s">
        <v>119</v>
      </c>
      <c r="D36" s="53" t="s">
        <v>80</v>
      </c>
      <c r="E36" s="141">
        <v>24</v>
      </c>
      <c r="F36" s="54">
        <v>6.47</v>
      </c>
      <c r="G36" s="55">
        <f t="shared" si="0"/>
        <v>155.28</v>
      </c>
      <c r="H36" s="319"/>
      <c r="I36" s="201"/>
    </row>
    <row r="37" spans="1:9" s="34" customFormat="1" ht="30" customHeight="1" x14ac:dyDescent="0.25">
      <c r="A37" s="16" t="s">
        <v>640</v>
      </c>
      <c r="B37" s="17" t="s">
        <v>37</v>
      </c>
      <c r="C37" s="44" t="s">
        <v>472</v>
      </c>
      <c r="D37" s="32" t="s">
        <v>80</v>
      </c>
      <c r="E37" s="138">
        <v>39</v>
      </c>
      <c r="F37" s="45">
        <v>0</v>
      </c>
      <c r="G37" s="21">
        <f t="shared" si="0"/>
        <v>0</v>
      </c>
      <c r="H37" s="319"/>
      <c r="I37" s="201"/>
    </row>
    <row r="38" spans="1:9" s="34" customFormat="1" ht="30" customHeight="1" x14ac:dyDescent="0.25">
      <c r="A38" s="22" t="s">
        <v>640</v>
      </c>
      <c r="B38" s="23" t="s">
        <v>39</v>
      </c>
      <c r="C38" s="46" t="s">
        <v>107</v>
      </c>
      <c r="D38" s="25" t="s">
        <v>63</v>
      </c>
      <c r="E38" s="140">
        <v>33</v>
      </c>
      <c r="F38" s="47">
        <v>0</v>
      </c>
      <c r="G38" s="27">
        <f t="shared" si="0"/>
        <v>0</v>
      </c>
      <c r="H38" s="319"/>
      <c r="I38" s="201"/>
    </row>
    <row r="39" spans="1:9" s="34" customFormat="1" ht="30" customHeight="1" x14ac:dyDescent="0.25">
      <c r="A39" s="22" t="s">
        <v>640</v>
      </c>
      <c r="B39" s="23" t="s">
        <v>108</v>
      </c>
      <c r="C39" s="46" t="s">
        <v>446</v>
      </c>
      <c r="D39" s="25" t="s">
        <v>63</v>
      </c>
      <c r="E39" s="140">
        <v>25</v>
      </c>
      <c r="F39" s="47">
        <v>0</v>
      </c>
      <c r="G39" s="27">
        <f t="shared" si="0"/>
        <v>0</v>
      </c>
      <c r="H39" s="319"/>
      <c r="I39" s="201"/>
    </row>
    <row r="40" spans="1:9" s="34" customFormat="1" ht="30" customHeight="1" x14ac:dyDescent="0.25">
      <c r="A40" s="22" t="s">
        <v>640</v>
      </c>
      <c r="B40" s="23" t="s">
        <v>110</v>
      </c>
      <c r="C40" s="46" t="s">
        <v>447</v>
      </c>
      <c r="D40" s="25" t="s">
        <v>63</v>
      </c>
      <c r="E40" s="140">
        <v>1</v>
      </c>
      <c r="F40" s="47">
        <v>0</v>
      </c>
      <c r="G40" s="27">
        <f t="shared" si="0"/>
        <v>0</v>
      </c>
      <c r="H40" s="319"/>
      <c r="I40" s="201"/>
    </row>
    <row r="41" spans="1:9" s="34" customFormat="1" ht="30" customHeight="1" thickBot="1" x14ac:dyDescent="0.3">
      <c r="A41" s="57" t="s">
        <v>640</v>
      </c>
      <c r="B41" s="62" t="s">
        <v>111</v>
      </c>
      <c r="C41" s="49" t="s">
        <v>448</v>
      </c>
      <c r="D41" s="63" t="s">
        <v>63</v>
      </c>
      <c r="E41" s="240">
        <v>1</v>
      </c>
      <c r="F41" s="54">
        <v>0</v>
      </c>
      <c r="G41" s="55">
        <f>ROUND((E41*F41),2)</f>
        <v>0</v>
      </c>
      <c r="H41" s="319"/>
      <c r="I41" s="201"/>
    </row>
    <row r="42" spans="1:9" s="34" customFormat="1" ht="30" customHeight="1" x14ac:dyDescent="0.25">
      <c r="A42" s="16" t="s">
        <v>120</v>
      </c>
      <c r="B42" s="234" t="s">
        <v>113</v>
      </c>
      <c r="C42" s="44" t="s">
        <v>121</v>
      </c>
      <c r="D42" s="241" t="s">
        <v>80</v>
      </c>
      <c r="E42" s="138">
        <v>59</v>
      </c>
      <c r="F42" s="45">
        <v>0</v>
      </c>
      <c r="G42" s="21">
        <f t="shared" si="0"/>
        <v>0</v>
      </c>
      <c r="H42" s="327"/>
      <c r="I42" s="201"/>
    </row>
    <row r="43" spans="1:9" s="34" customFormat="1" ht="30" customHeight="1" x14ac:dyDescent="0.25">
      <c r="A43" s="22" t="s">
        <v>120</v>
      </c>
      <c r="B43" s="23" t="s">
        <v>114</v>
      </c>
      <c r="C43" s="46" t="s">
        <v>122</v>
      </c>
      <c r="D43" s="102" t="s">
        <v>63</v>
      </c>
      <c r="E43" s="87">
        <v>106</v>
      </c>
      <c r="F43" s="61">
        <v>0</v>
      </c>
      <c r="G43" s="27">
        <f t="shared" si="0"/>
        <v>0</v>
      </c>
      <c r="H43" s="327"/>
      <c r="I43" s="201"/>
    </row>
    <row r="44" spans="1:9" s="34" customFormat="1" ht="30" customHeight="1" x14ac:dyDescent="0.25">
      <c r="A44" s="22" t="s">
        <v>120</v>
      </c>
      <c r="B44" s="23" t="s">
        <v>116</v>
      </c>
      <c r="C44" s="46" t="s">
        <v>109</v>
      </c>
      <c r="D44" s="25" t="s">
        <v>63</v>
      </c>
      <c r="E44" s="140">
        <v>96</v>
      </c>
      <c r="F44" s="47">
        <v>0</v>
      </c>
      <c r="G44" s="27">
        <f t="shared" si="0"/>
        <v>0</v>
      </c>
      <c r="H44" s="327"/>
      <c r="I44" s="201"/>
    </row>
    <row r="45" spans="1:9" s="34" customFormat="1" ht="30" customHeight="1" x14ac:dyDescent="0.25">
      <c r="A45" s="22" t="s">
        <v>120</v>
      </c>
      <c r="B45" s="23" t="s">
        <v>118</v>
      </c>
      <c r="C45" s="191" t="s">
        <v>896</v>
      </c>
      <c r="D45" s="48" t="s">
        <v>63</v>
      </c>
      <c r="E45" s="140">
        <v>96</v>
      </c>
      <c r="F45" s="47">
        <v>0</v>
      </c>
      <c r="G45" s="27">
        <f t="shared" si="0"/>
        <v>0</v>
      </c>
      <c r="H45" s="327"/>
      <c r="I45" s="201"/>
    </row>
    <row r="46" spans="1:9" s="34" customFormat="1" ht="30" customHeight="1" x14ac:dyDescent="0.25">
      <c r="A46" s="22" t="s">
        <v>120</v>
      </c>
      <c r="B46" s="23" t="s">
        <v>246</v>
      </c>
      <c r="C46" s="46" t="s">
        <v>112</v>
      </c>
      <c r="D46" s="25" t="s">
        <v>63</v>
      </c>
      <c r="E46" s="140">
        <v>96</v>
      </c>
      <c r="F46" s="47">
        <v>0</v>
      </c>
      <c r="G46" s="27">
        <f t="shared" si="0"/>
        <v>0</v>
      </c>
      <c r="H46" s="327"/>
      <c r="I46" s="201"/>
    </row>
    <row r="47" spans="1:9" s="34" customFormat="1" ht="30" customHeight="1" x14ac:dyDescent="0.25">
      <c r="A47" s="22" t="s">
        <v>120</v>
      </c>
      <c r="B47" s="23" t="s">
        <v>248</v>
      </c>
      <c r="C47" s="191" t="s">
        <v>897</v>
      </c>
      <c r="D47" s="25" t="s">
        <v>63</v>
      </c>
      <c r="E47" s="140">
        <v>95</v>
      </c>
      <c r="F47" s="47">
        <v>0</v>
      </c>
      <c r="G47" s="27">
        <f t="shared" si="0"/>
        <v>0</v>
      </c>
      <c r="H47" s="327"/>
      <c r="I47" s="201"/>
    </row>
    <row r="48" spans="1:9" s="34" customFormat="1" ht="30" customHeight="1" x14ac:dyDescent="0.25">
      <c r="A48" s="22" t="s">
        <v>120</v>
      </c>
      <c r="B48" s="23" t="s">
        <v>250</v>
      </c>
      <c r="C48" s="46" t="s">
        <v>115</v>
      </c>
      <c r="D48" s="25" t="s">
        <v>63</v>
      </c>
      <c r="E48" s="140">
        <v>95</v>
      </c>
      <c r="F48" s="47">
        <v>0</v>
      </c>
      <c r="G48" s="27">
        <f t="shared" si="0"/>
        <v>0</v>
      </c>
      <c r="H48" s="327"/>
      <c r="I48" s="201"/>
    </row>
    <row r="49" spans="1:9" s="34" customFormat="1" ht="30" customHeight="1" thickBot="1" x14ac:dyDescent="0.3">
      <c r="A49" s="22" t="s">
        <v>120</v>
      </c>
      <c r="B49" s="23" t="s">
        <v>252</v>
      </c>
      <c r="C49" s="49" t="s">
        <v>117</v>
      </c>
      <c r="D49" s="25" t="s">
        <v>63</v>
      </c>
      <c r="E49" s="140">
        <v>95</v>
      </c>
      <c r="F49" s="47">
        <v>0</v>
      </c>
      <c r="G49" s="27">
        <f t="shared" si="0"/>
        <v>0</v>
      </c>
      <c r="H49" s="327"/>
      <c r="I49" s="201"/>
    </row>
    <row r="50" spans="1:9" s="34" customFormat="1" ht="30" customHeight="1" thickBot="1" x14ac:dyDescent="0.3">
      <c r="A50" s="57" t="s">
        <v>120</v>
      </c>
      <c r="B50" s="51" t="s">
        <v>254</v>
      </c>
      <c r="C50" s="52" t="s">
        <v>119</v>
      </c>
      <c r="D50" s="58" t="s">
        <v>80</v>
      </c>
      <c r="E50" s="141">
        <v>24</v>
      </c>
      <c r="F50" s="59">
        <v>0</v>
      </c>
      <c r="G50" s="55">
        <f t="shared" si="0"/>
        <v>0</v>
      </c>
      <c r="H50" s="210" t="s">
        <v>124</v>
      </c>
      <c r="I50" s="211">
        <f>ROUND(SUM(G23:G50),2)</f>
        <v>8372.66</v>
      </c>
    </row>
    <row r="51" spans="1:9" s="34" customFormat="1" ht="30" customHeight="1" x14ac:dyDescent="0.25">
      <c r="A51" s="22" t="s">
        <v>125</v>
      </c>
      <c r="B51" s="23" t="s">
        <v>41</v>
      </c>
      <c r="C51" s="46" t="s">
        <v>126</v>
      </c>
      <c r="D51" s="60" t="s">
        <v>127</v>
      </c>
      <c r="E51" s="87">
        <v>12</v>
      </c>
      <c r="F51" s="61">
        <v>0.38</v>
      </c>
      <c r="G51" s="27">
        <f t="shared" si="0"/>
        <v>4.5599999999999996</v>
      </c>
      <c r="H51" s="200"/>
      <c r="I51" s="201"/>
    </row>
    <row r="52" spans="1:9" s="34" customFormat="1" ht="30" customHeight="1" x14ac:dyDescent="0.25">
      <c r="A52" s="22" t="s">
        <v>125</v>
      </c>
      <c r="B52" s="23" t="s">
        <v>128</v>
      </c>
      <c r="C52" s="46" t="s">
        <v>129</v>
      </c>
      <c r="D52" s="60" t="s">
        <v>127</v>
      </c>
      <c r="E52" s="87">
        <v>12</v>
      </c>
      <c r="F52" s="61">
        <v>0.67</v>
      </c>
      <c r="G52" s="27">
        <f t="shared" si="0"/>
        <v>8.0399999999999991</v>
      </c>
      <c r="H52" s="200"/>
      <c r="I52" s="201"/>
    </row>
    <row r="53" spans="1:9" s="34" customFormat="1" ht="30" x14ac:dyDescent="0.25">
      <c r="A53" s="22" t="s">
        <v>125</v>
      </c>
      <c r="B53" s="23" t="s">
        <v>130</v>
      </c>
      <c r="C53" s="46" t="s">
        <v>131</v>
      </c>
      <c r="D53" s="60" t="s">
        <v>127</v>
      </c>
      <c r="E53" s="87">
        <v>12</v>
      </c>
      <c r="F53" s="61">
        <v>0.82</v>
      </c>
      <c r="G53" s="27">
        <f t="shared" si="0"/>
        <v>9.84</v>
      </c>
      <c r="H53" s="200"/>
      <c r="I53" s="201"/>
    </row>
    <row r="54" spans="1:9" s="34" customFormat="1" ht="30" x14ac:dyDescent="0.25">
      <c r="A54" s="22" t="s">
        <v>125</v>
      </c>
      <c r="B54" s="23" t="s">
        <v>132</v>
      </c>
      <c r="C54" s="46" t="s">
        <v>133</v>
      </c>
      <c r="D54" s="25" t="s">
        <v>63</v>
      </c>
      <c r="E54" s="87">
        <v>18</v>
      </c>
      <c r="F54" s="61">
        <v>5.56</v>
      </c>
      <c r="G54" s="27">
        <f t="shared" si="0"/>
        <v>100.08</v>
      </c>
      <c r="H54" s="200"/>
      <c r="I54" s="201"/>
    </row>
    <row r="55" spans="1:9" s="34" customFormat="1" ht="30.75" thickBot="1" x14ac:dyDescent="0.3">
      <c r="A55" s="22" t="s">
        <v>125</v>
      </c>
      <c r="B55" s="23" t="s">
        <v>134</v>
      </c>
      <c r="C55" s="46" t="s">
        <v>135</v>
      </c>
      <c r="D55" s="25" t="s">
        <v>63</v>
      </c>
      <c r="E55" s="87">
        <v>21</v>
      </c>
      <c r="F55" s="61">
        <v>1.82</v>
      </c>
      <c r="G55" s="27">
        <f t="shared" si="0"/>
        <v>38.22</v>
      </c>
      <c r="H55" s="200"/>
      <c r="I55" s="201"/>
    </row>
    <row r="56" spans="1:9" s="34" customFormat="1" ht="30.75" thickBot="1" x14ac:dyDescent="0.3">
      <c r="A56" s="57" t="s">
        <v>125</v>
      </c>
      <c r="B56" s="62" t="s">
        <v>136</v>
      </c>
      <c r="C56" s="49" t="s">
        <v>137</v>
      </c>
      <c r="D56" s="63" t="s">
        <v>63</v>
      </c>
      <c r="E56" s="141">
        <v>9</v>
      </c>
      <c r="F56" s="59">
        <v>4.9400000000000004</v>
      </c>
      <c r="G56" s="55">
        <f t="shared" si="0"/>
        <v>44.46</v>
      </c>
      <c r="H56" s="210" t="s">
        <v>138</v>
      </c>
      <c r="I56" s="211">
        <f>ROUND(SUM(G51:G56),2)</f>
        <v>205.2</v>
      </c>
    </row>
    <row r="57" spans="1:9" s="34" customFormat="1" ht="45" x14ac:dyDescent="0.25">
      <c r="A57" s="22" t="s">
        <v>139</v>
      </c>
      <c r="B57" s="23" t="s">
        <v>140</v>
      </c>
      <c r="C57" s="46" t="s">
        <v>489</v>
      </c>
      <c r="D57" s="60" t="s">
        <v>127</v>
      </c>
      <c r="E57" s="87">
        <v>10</v>
      </c>
      <c r="F57" s="61">
        <v>68.400000000000006</v>
      </c>
      <c r="G57" s="27">
        <f t="shared" si="0"/>
        <v>684</v>
      </c>
      <c r="H57" s="200"/>
      <c r="I57" s="201"/>
    </row>
    <row r="58" spans="1:9" s="34" customFormat="1" ht="45.75" thickBot="1" x14ac:dyDescent="0.3">
      <c r="A58" s="22" t="s">
        <v>139</v>
      </c>
      <c r="B58" s="23" t="s">
        <v>142</v>
      </c>
      <c r="C58" s="46" t="s">
        <v>490</v>
      </c>
      <c r="D58" s="60" t="s">
        <v>73</v>
      </c>
      <c r="E58" s="87">
        <v>1</v>
      </c>
      <c r="F58" s="61">
        <v>142.5</v>
      </c>
      <c r="G58" s="27">
        <f t="shared" si="0"/>
        <v>142.5</v>
      </c>
      <c r="H58" s="83"/>
      <c r="I58" s="83"/>
    </row>
    <row r="59" spans="1:9" s="34" customFormat="1" ht="45.75" thickBot="1" x14ac:dyDescent="0.3">
      <c r="A59" s="57" t="s">
        <v>139</v>
      </c>
      <c r="B59" s="62" t="s">
        <v>270</v>
      </c>
      <c r="C59" s="49" t="s">
        <v>491</v>
      </c>
      <c r="D59" s="68" t="s">
        <v>127</v>
      </c>
      <c r="E59" s="141">
        <v>10</v>
      </c>
      <c r="F59" s="59">
        <v>48.2</v>
      </c>
      <c r="G59" s="55">
        <f t="shared" si="0"/>
        <v>482</v>
      </c>
      <c r="H59" s="210" t="s">
        <v>143</v>
      </c>
      <c r="I59" s="211">
        <f>ROUND(SUM(G57:G59),2)</f>
        <v>1308.5</v>
      </c>
    </row>
    <row r="60" spans="1:9" s="34" customFormat="1" ht="45.75" thickBot="1" x14ac:dyDescent="0.3">
      <c r="A60" s="105" t="s">
        <v>144</v>
      </c>
      <c r="B60" s="106" t="s">
        <v>145</v>
      </c>
      <c r="C60" s="237" t="s">
        <v>146</v>
      </c>
      <c r="D60" s="108" t="s">
        <v>127</v>
      </c>
      <c r="E60" s="145">
        <v>120</v>
      </c>
      <c r="F60" s="109">
        <v>26</v>
      </c>
      <c r="G60" s="110">
        <f t="shared" si="0"/>
        <v>3120</v>
      </c>
      <c r="H60" s="210" t="s">
        <v>156</v>
      </c>
      <c r="I60" s="211">
        <f>ROUND(SUM(G60:G60),2)</f>
        <v>3120</v>
      </c>
    </row>
    <row r="61" spans="1:9" s="34" customFormat="1" ht="30" customHeight="1" x14ac:dyDescent="0.25">
      <c r="A61" s="16" t="s">
        <v>157</v>
      </c>
      <c r="B61" s="17" t="s">
        <v>158</v>
      </c>
      <c r="C61" s="44" t="s">
        <v>298</v>
      </c>
      <c r="D61" s="64" t="s">
        <v>73</v>
      </c>
      <c r="E61" s="138">
        <v>2</v>
      </c>
      <c r="F61" s="45">
        <v>21.1</v>
      </c>
      <c r="G61" s="21">
        <f t="shared" si="0"/>
        <v>42.2</v>
      </c>
      <c r="H61" s="238"/>
      <c r="I61" s="83"/>
    </row>
    <row r="62" spans="1:9" s="34" customFormat="1" ht="30" customHeight="1" x14ac:dyDescent="0.25">
      <c r="A62" s="22" t="s">
        <v>157</v>
      </c>
      <c r="B62" s="23" t="s">
        <v>160</v>
      </c>
      <c r="C62" s="46" t="s">
        <v>159</v>
      </c>
      <c r="D62" s="60" t="s">
        <v>73</v>
      </c>
      <c r="E62" s="87">
        <v>1</v>
      </c>
      <c r="F62" s="61">
        <v>55.8</v>
      </c>
      <c r="G62" s="27">
        <f t="shared" si="0"/>
        <v>55.8</v>
      </c>
      <c r="H62" s="238"/>
      <c r="I62" s="83"/>
    </row>
    <row r="63" spans="1:9" s="34" customFormat="1" ht="30" customHeight="1" x14ac:dyDescent="0.25">
      <c r="A63" s="22" t="s">
        <v>157</v>
      </c>
      <c r="B63" s="23" t="s">
        <v>162</v>
      </c>
      <c r="C63" s="46" t="s">
        <v>161</v>
      </c>
      <c r="D63" s="60" t="s">
        <v>127</v>
      </c>
      <c r="E63" s="87">
        <v>4</v>
      </c>
      <c r="F63" s="61">
        <v>19.5</v>
      </c>
      <c r="G63" s="27">
        <f t="shared" si="0"/>
        <v>78</v>
      </c>
      <c r="H63" s="238"/>
      <c r="I63" s="83"/>
    </row>
    <row r="64" spans="1:9" s="34" customFormat="1" ht="30" customHeight="1" thickBot="1" x14ac:dyDescent="0.3">
      <c r="A64" s="22" t="s">
        <v>157</v>
      </c>
      <c r="B64" s="23" t="s">
        <v>164</v>
      </c>
      <c r="C64" s="46" t="s">
        <v>163</v>
      </c>
      <c r="D64" s="60" t="s">
        <v>73</v>
      </c>
      <c r="E64" s="87">
        <v>2</v>
      </c>
      <c r="F64" s="61">
        <v>27.9</v>
      </c>
      <c r="G64" s="27">
        <f t="shared" si="0"/>
        <v>55.8</v>
      </c>
      <c r="H64" s="238"/>
      <c r="I64" s="83"/>
    </row>
    <row r="65" spans="1:9" s="34" customFormat="1" ht="30" customHeight="1" thickBot="1" x14ac:dyDescent="0.3">
      <c r="A65" s="57" t="s">
        <v>157</v>
      </c>
      <c r="B65" s="62" t="s">
        <v>572</v>
      </c>
      <c r="C65" s="49" t="s">
        <v>165</v>
      </c>
      <c r="D65" s="68" t="s">
        <v>63</v>
      </c>
      <c r="E65" s="141">
        <v>1.4</v>
      </c>
      <c r="F65" s="59">
        <v>108.8</v>
      </c>
      <c r="G65" s="55">
        <f t="shared" si="0"/>
        <v>152.32</v>
      </c>
      <c r="H65" s="239" t="s">
        <v>166</v>
      </c>
      <c r="I65" s="211">
        <f>ROUND(SUM(G61:G65),2)</f>
        <v>384.12</v>
      </c>
    </row>
    <row r="66" spans="1:9" s="34" customFormat="1" ht="45.75" thickBot="1" x14ac:dyDescent="0.3">
      <c r="A66" s="105" t="s">
        <v>167</v>
      </c>
      <c r="B66" s="106" t="s">
        <v>168</v>
      </c>
      <c r="C66" s="107" t="s">
        <v>307</v>
      </c>
      <c r="D66" s="108" t="s">
        <v>127</v>
      </c>
      <c r="E66" s="145">
        <v>11</v>
      </c>
      <c r="F66" s="109">
        <v>2.34</v>
      </c>
      <c r="G66" s="110">
        <f t="shared" si="0"/>
        <v>25.74</v>
      </c>
      <c r="H66" s="83"/>
      <c r="I66" s="83"/>
    </row>
    <row r="67" spans="1:9" s="34" customFormat="1" ht="45.75" thickBot="1" x14ac:dyDescent="0.3">
      <c r="A67" s="38" t="s">
        <v>167</v>
      </c>
      <c r="B67" s="71" t="s">
        <v>170</v>
      </c>
      <c r="C67" s="65" t="s">
        <v>173</v>
      </c>
      <c r="D67" s="72" t="s">
        <v>63</v>
      </c>
      <c r="E67" s="139">
        <v>2</v>
      </c>
      <c r="F67" s="67">
        <v>20.5</v>
      </c>
      <c r="G67" s="41">
        <f>ROUND((E67*F67),2)</f>
        <v>41</v>
      </c>
      <c r="H67" s="239" t="s">
        <v>174</v>
      </c>
      <c r="I67" s="211">
        <f>ROUND(SUM(G66:G67),2)</f>
        <v>66.739999999999995</v>
      </c>
    </row>
    <row r="68" spans="1:9" s="34" customFormat="1" ht="75" customHeight="1" thickBot="1" x14ac:dyDescent="0.3">
      <c r="A68" s="73" t="s">
        <v>175</v>
      </c>
      <c r="B68" s="74" t="s">
        <v>176</v>
      </c>
      <c r="C68" s="75" t="s">
        <v>177</v>
      </c>
      <c r="D68" s="76" t="s">
        <v>149</v>
      </c>
      <c r="E68" s="142">
        <v>1</v>
      </c>
      <c r="F68" s="77">
        <v>22</v>
      </c>
      <c r="G68" s="78">
        <f t="shared" si="0"/>
        <v>22</v>
      </c>
      <c r="H68" s="239" t="s">
        <v>178</v>
      </c>
      <c r="I68" s="211">
        <f>ROUND(SUM(G68:G68),2)</f>
        <v>22</v>
      </c>
    </row>
    <row r="69" spans="1:9" ht="44.25" customHeight="1" thickBot="1" x14ac:dyDescent="0.3">
      <c r="A69" s="79"/>
      <c r="B69" s="79"/>
      <c r="C69" s="79"/>
      <c r="D69" s="80"/>
      <c r="E69" s="143"/>
      <c r="F69" s="81" t="s">
        <v>647</v>
      </c>
      <c r="G69" s="82">
        <f>SUM(G5:G68)</f>
        <v>17844.370000000003</v>
      </c>
      <c r="H69" s="199"/>
      <c r="I69" s="201"/>
    </row>
    <row r="71" spans="1:9" x14ac:dyDescent="0.25">
      <c r="C71" s="83"/>
    </row>
  </sheetData>
  <sheetProtection algorithmName="SHA-512" hashValue="RxFP7OHRiK738Z//O3+RnsDc0/4Kjpnj3B2aUgkjMz4TrKAGb+o+LH6QAYV0KA4MeCg+9sMzLClByA238dui+g==" saltValue="2lUuks6JRpalcYSQBA6ZPw==" spinCount="100000" sheet="1" objects="1" scenarios="1"/>
  <mergeCells count="3">
    <mergeCell ref="A3:E3"/>
    <mergeCell ref="H23:H49"/>
    <mergeCell ref="A1:G1"/>
  </mergeCells>
  <pageMargins left="0.7" right="0.40625" top="0.75" bottom="0.75" header="0.3" footer="0.3"/>
  <pageSetup paperSize="9" scale="5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I75"/>
  <sheetViews>
    <sheetView topLeftCell="A59" zoomScale="106" zoomScaleNormal="106" workbookViewId="0">
      <selection activeCell="F5" sqref="F5:F73"/>
    </sheetView>
  </sheetViews>
  <sheetFormatPr defaultColWidth="9.140625" defaultRowHeight="15" x14ac:dyDescent="0.25"/>
  <cols>
    <col min="1" max="1" width="30.85546875" style="34" customWidth="1"/>
    <col min="2" max="2" width="9.140625" style="84" customWidth="1"/>
    <col min="3" max="3" width="81.5703125" style="84" customWidth="1"/>
    <col min="4" max="4" width="9.140625" style="134"/>
    <col min="5" max="5" width="14.42578125" style="133" customWidth="1"/>
    <col min="6" max="6" width="16.140625" style="85" customWidth="1"/>
    <col min="7" max="7" width="12.7109375" style="134" customWidth="1"/>
    <col min="8" max="8" width="16.28515625" style="5" customWidth="1"/>
    <col min="9" max="9" width="11" style="5" customWidth="1"/>
    <col min="10" max="16384" width="9.140625" style="5"/>
  </cols>
  <sheetData>
    <row r="1" spans="1:9" ht="28.5" customHeight="1" thickBot="1" x14ac:dyDescent="0.3">
      <c r="A1" s="328" t="s">
        <v>648</v>
      </c>
      <c r="B1" s="329"/>
      <c r="C1" s="329"/>
      <c r="D1" s="329"/>
      <c r="E1" s="329"/>
      <c r="F1" s="329"/>
      <c r="G1" s="330"/>
    </row>
    <row r="2" spans="1:9" ht="15.75" thickBot="1" x14ac:dyDescent="0.3">
      <c r="A2" s="5"/>
      <c r="B2" s="6"/>
      <c r="C2" s="6"/>
      <c r="D2" s="6"/>
      <c r="E2" s="122"/>
      <c r="F2" s="123"/>
      <c r="G2" s="6"/>
    </row>
    <row r="3" spans="1:9" ht="15.75" thickBot="1" x14ac:dyDescent="0.3">
      <c r="A3" s="147" t="s">
        <v>649</v>
      </c>
      <c r="B3" s="148"/>
      <c r="C3" s="148"/>
      <c r="D3" s="148"/>
      <c r="E3" s="149"/>
      <c r="F3" s="148"/>
      <c r="G3" s="150"/>
    </row>
    <row r="4" spans="1:9" ht="43.5" thickBot="1" x14ac:dyDescent="0.3">
      <c r="A4" s="242" t="s">
        <v>51</v>
      </c>
      <c r="B4" s="151" t="s">
        <v>52</v>
      </c>
      <c r="C4" s="151" t="s">
        <v>53</v>
      </c>
      <c r="D4" s="151" t="s">
        <v>650</v>
      </c>
      <c r="E4" s="152" t="s">
        <v>55</v>
      </c>
      <c r="F4" s="153" t="s">
        <v>651</v>
      </c>
      <c r="G4" s="154" t="s">
        <v>57</v>
      </c>
      <c r="H4" s="84"/>
      <c r="I4" s="84"/>
    </row>
    <row r="5" spans="1:9" x14ac:dyDescent="0.25">
      <c r="A5" s="243" t="s">
        <v>652</v>
      </c>
      <c r="B5" s="244" t="s">
        <v>59</v>
      </c>
      <c r="C5" s="245" t="s">
        <v>653</v>
      </c>
      <c r="D5" s="244" t="s">
        <v>654</v>
      </c>
      <c r="E5" s="246">
        <v>780</v>
      </c>
      <c r="F5" s="128">
        <v>6.68</v>
      </c>
      <c r="G5" s="21">
        <f t="shared" ref="G5:G68" si="0">ROUND((E5*F5),2)</f>
        <v>5210.3999999999996</v>
      </c>
      <c r="H5" s="84"/>
      <c r="I5" s="84"/>
    </row>
    <row r="6" spans="1:9" x14ac:dyDescent="0.25">
      <c r="A6" s="247" t="s">
        <v>652</v>
      </c>
      <c r="B6" s="248" t="s">
        <v>6</v>
      </c>
      <c r="C6" s="249" t="s">
        <v>655</v>
      </c>
      <c r="D6" s="248" t="s">
        <v>654</v>
      </c>
      <c r="E6" s="250">
        <v>150</v>
      </c>
      <c r="F6" s="129">
        <v>27.43</v>
      </c>
      <c r="G6" s="27">
        <f t="shared" si="0"/>
        <v>4114.5</v>
      </c>
      <c r="H6" s="84"/>
      <c r="I6" s="84"/>
    </row>
    <row r="7" spans="1:9" x14ac:dyDescent="0.25">
      <c r="A7" s="247" t="s">
        <v>652</v>
      </c>
      <c r="B7" s="248" t="s">
        <v>10</v>
      </c>
      <c r="C7" s="249" t="s">
        <v>656</v>
      </c>
      <c r="D7" s="248" t="s">
        <v>657</v>
      </c>
      <c r="E7" s="250">
        <v>350</v>
      </c>
      <c r="F7" s="129">
        <v>30.61</v>
      </c>
      <c r="G7" s="27">
        <f t="shared" si="0"/>
        <v>10713.5</v>
      </c>
      <c r="H7" s="84"/>
      <c r="I7" s="84"/>
    </row>
    <row r="8" spans="1:9" ht="30" x14ac:dyDescent="0.25">
      <c r="A8" s="247" t="s">
        <v>652</v>
      </c>
      <c r="B8" s="248" t="s">
        <v>14</v>
      </c>
      <c r="C8" s="249" t="s">
        <v>658</v>
      </c>
      <c r="D8" s="248" t="s">
        <v>127</v>
      </c>
      <c r="E8" s="250">
        <v>3</v>
      </c>
      <c r="F8" s="129">
        <v>19.5</v>
      </c>
      <c r="G8" s="27">
        <f t="shared" si="0"/>
        <v>58.5</v>
      </c>
      <c r="H8" s="84"/>
      <c r="I8" s="84"/>
    </row>
    <row r="9" spans="1:9" ht="30" x14ac:dyDescent="0.25">
      <c r="A9" s="247" t="s">
        <v>652</v>
      </c>
      <c r="B9" s="248" t="s">
        <v>16</v>
      </c>
      <c r="C9" s="249" t="s">
        <v>659</v>
      </c>
      <c r="D9" s="248" t="s">
        <v>127</v>
      </c>
      <c r="E9" s="250">
        <v>18</v>
      </c>
      <c r="F9" s="129">
        <v>22.74</v>
      </c>
      <c r="G9" s="27">
        <f t="shared" si="0"/>
        <v>409.32</v>
      </c>
      <c r="H9" s="84"/>
      <c r="I9" s="84"/>
    </row>
    <row r="10" spans="1:9" ht="30" x14ac:dyDescent="0.25">
      <c r="A10" s="247" t="s">
        <v>652</v>
      </c>
      <c r="B10" s="248" t="s">
        <v>20</v>
      </c>
      <c r="C10" s="249" t="s">
        <v>660</v>
      </c>
      <c r="D10" s="248" t="s">
        <v>127</v>
      </c>
      <c r="E10" s="250">
        <v>168</v>
      </c>
      <c r="F10" s="129">
        <v>24.41</v>
      </c>
      <c r="G10" s="27">
        <f t="shared" si="0"/>
        <v>4100.88</v>
      </c>
      <c r="H10" s="84"/>
      <c r="I10" s="84"/>
    </row>
    <row r="11" spans="1:9" ht="30" x14ac:dyDescent="0.25">
      <c r="A11" s="247" t="s">
        <v>652</v>
      </c>
      <c r="B11" s="248" t="s">
        <v>24</v>
      </c>
      <c r="C11" s="249" t="s">
        <v>661</v>
      </c>
      <c r="D11" s="248" t="s">
        <v>127</v>
      </c>
      <c r="E11" s="250">
        <v>229</v>
      </c>
      <c r="F11" s="129">
        <v>26.73</v>
      </c>
      <c r="G11" s="27">
        <f t="shared" si="0"/>
        <v>6121.17</v>
      </c>
      <c r="H11" s="84"/>
      <c r="I11" s="84"/>
    </row>
    <row r="12" spans="1:9" ht="30" x14ac:dyDescent="0.25">
      <c r="A12" s="247" t="s">
        <v>652</v>
      </c>
      <c r="B12" s="248" t="s">
        <v>28</v>
      </c>
      <c r="C12" s="249" t="s">
        <v>662</v>
      </c>
      <c r="D12" s="248" t="s">
        <v>127</v>
      </c>
      <c r="E12" s="250">
        <v>273</v>
      </c>
      <c r="F12" s="129">
        <v>29.9</v>
      </c>
      <c r="G12" s="27">
        <f t="shared" si="0"/>
        <v>8162.7</v>
      </c>
      <c r="H12" s="84"/>
      <c r="I12" s="84"/>
    </row>
    <row r="13" spans="1:9" ht="30" x14ac:dyDescent="0.25">
      <c r="A13" s="247" t="s">
        <v>652</v>
      </c>
      <c r="B13" s="248" t="s">
        <v>32</v>
      </c>
      <c r="C13" s="249" t="s">
        <v>663</v>
      </c>
      <c r="D13" s="248" t="s">
        <v>127</v>
      </c>
      <c r="E13" s="250">
        <v>142</v>
      </c>
      <c r="F13" s="129">
        <v>25.29</v>
      </c>
      <c r="G13" s="27">
        <f t="shared" si="0"/>
        <v>3591.18</v>
      </c>
      <c r="H13" s="84"/>
      <c r="I13" s="84"/>
    </row>
    <row r="14" spans="1:9" ht="30" x14ac:dyDescent="0.25">
      <c r="A14" s="247" t="s">
        <v>652</v>
      </c>
      <c r="B14" s="248" t="s">
        <v>34</v>
      </c>
      <c r="C14" s="249" t="s">
        <v>664</v>
      </c>
      <c r="D14" s="248" t="s">
        <v>127</v>
      </c>
      <c r="E14" s="250">
        <v>118</v>
      </c>
      <c r="F14" s="129">
        <v>25.29</v>
      </c>
      <c r="G14" s="27">
        <f t="shared" si="0"/>
        <v>2984.22</v>
      </c>
      <c r="H14" s="84"/>
      <c r="I14" s="84"/>
    </row>
    <row r="15" spans="1:9" ht="41.25" customHeight="1" x14ac:dyDescent="0.25">
      <c r="A15" s="247" t="s">
        <v>652</v>
      </c>
      <c r="B15" s="248" t="s">
        <v>75</v>
      </c>
      <c r="C15" s="249" t="s">
        <v>665</v>
      </c>
      <c r="D15" s="248" t="s">
        <v>127</v>
      </c>
      <c r="E15" s="250">
        <v>893</v>
      </c>
      <c r="F15" s="129">
        <v>27.33</v>
      </c>
      <c r="G15" s="27">
        <f t="shared" si="0"/>
        <v>24405.69</v>
      </c>
      <c r="H15" s="84"/>
      <c r="I15" s="84"/>
    </row>
    <row r="16" spans="1:9" ht="30" customHeight="1" x14ac:dyDescent="0.25">
      <c r="A16" s="247" t="s">
        <v>652</v>
      </c>
      <c r="B16" s="248" t="s">
        <v>193</v>
      </c>
      <c r="C16" s="249" t="s">
        <v>666</v>
      </c>
      <c r="D16" s="248" t="s">
        <v>127</v>
      </c>
      <c r="E16" s="250">
        <v>32</v>
      </c>
      <c r="F16" s="129">
        <v>39.89</v>
      </c>
      <c r="G16" s="27">
        <f t="shared" si="0"/>
        <v>1276.48</v>
      </c>
      <c r="H16" s="84"/>
      <c r="I16" s="84"/>
    </row>
    <row r="17" spans="1:9" x14ac:dyDescent="0.25">
      <c r="A17" s="247" t="s">
        <v>652</v>
      </c>
      <c r="B17" s="248" t="s">
        <v>194</v>
      </c>
      <c r="C17" s="249" t="s">
        <v>667</v>
      </c>
      <c r="D17" s="248" t="s">
        <v>127</v>
      </c>
      <c r="E17" s="250">
        <v>206</v>
      </c>
      <c r="F17" s="129">
        <v>43.33</v>
      </c>
      <c r="G17" s="27">
        <f t="shared" si="0"/>
        <v>8925.98</v>
      </c>
      <c r="H17" s="84"/>
      <c r="I17" s="84"/>
    </row>
    <row r="18" spans="1:9" x14ac:dyDescent="0.25">
      <c r="A18" s="247" t="s">
        <v>652</v>
      </c>
      <c r="B18" s="248" t="s">
        <v>195</v>
      </c>
      <c r="C18" s="249" t="s">
        <v>668</v>
      </c>
      <c r="D18" s="248" t="s">
        <v>127</v>
      </c>
      <c r="E18" s="250">
        <v>263</v>
      </c>
      <c r="F18" s="129">
        <v>45.72</v>
      </c>
      <c r="G18" s="27">
        <f t="shared" si="0"/>
        <v>12024.36</v>
      </c>
      <c r="H18" s="84"/>
      <c r="I18" s="84"/>
    </row>
    <row r="19" spans="1:9" x14ac:dyDescent="0.25">
      <c r="A19" s="247" t="s">
        <v>652</v>
      </c>
      <c r="B19" s="248" t="s">
        <v>197</v>
      </c>
      <c r="C19" s="249" t="s">
        <v>669</v>
      </c>
      <c r="D19" s="248" t="s">
        <v>127</v>
      </c>
      <c r="E19" s="250">
        <v>153</v>
      </c>
      <c r="F19" s="129">
        <v>46.91</v>
      </c>
      <c r="G19" s="27">
        <f t="shared" si="0"/>
        <v>7177.23</v>
      </c>
      <c r="H19" s="84"/>
      <c r="I19" s="84"/>
    </row>
    <row r="20" spans="1:9" x14ac:dyDescent="0.25">
      <c r="A20" s="247" t="s">
        <v>652</v>
      </c>
      <c r="B20" s="248" t="s">
        <v>199</v>
      </c>
      <c r="C20" s="249" t="s">
        <v>670</v>
      </c>
      <c r="D20" s="248" t="s">
        <v>127</v>
      </c>
      <c r="E20" s="250">
        <v>297</v>
      </c>
      <c r="F20" s="129">
        <v>52.86</v>
      </c>
      <c r="G20" s="27">
        <f t="shared" si="0"/>
        <v>15699.42</v>
      </c>
      <c r="H20" s="84"/>
      <c r="I20" s="84"/>
    </row>
    <row r="21" spans="1:9" x14ac:dyDescent="0.25">
      <c r="A21" s="247" t="s">
        <v>652</v>
      </c>
      <c r="B21" s="248" t="s">
        <v>201</v>
      </c>
      <c r="C21" s="249" t="s">
        <v>671</v>
      </c>
      <c r="D21" s="248" t="s">
        <v>127</v>
      </c>
      <c r="E21" s="250">
        <v>69</v>
      </c>
      <c r="F21" s="129">
        <v>49.29</v>
      </c>
      <c r="G21" s="27">
        <f t="shared" si="0"/>
        <v>3401.01</v>
      </c>
      <c r="H21" s="84"/>
      <c r="I21" s="84"/>
    </row>
    <row r="22" spans="1:9" x14ac:dyDescent="0.25">
      <c r="A22" s="247" t="s">
        <v>652</v>
      </c>
      <c r="B22" s="248" t="s">
        <v>203</v>
      </c>
      <c r="C22" s="249" t="s">
        <v>672</v>
      </c>
      <c r="D22" s="248" t="s">
        <v>127</v>
      </c>
      <c r="E22" s="250">
        <v>8</v>
      </c>
      <c r="F22" s="129">
        <v>52.86</v>
      </c>
      <c r="G22" s="27">
        <f t="shared" si="0"/>
        <v>422.88</v>
      </c>
      <c r="H22" s="84"/>
      <c r="I22" s="84"/>
    </row>
    <row r="23" spans="1:9" ht="30" x14ac:dyDescent="0.25">
      <c r="A23" s="247" t="s">
        <v>652</v>
      </c>
      <c r="B23" s="248" t="s">
        <v>205</v>
      </c>
      <c r="C23" s="249" t="s">
        <v>673</v>
      </c>
      <c r="D23" s="248" t="s">
        <v>127</v>
      </c>
      <c r="E23" s="250">
        <v>25</v>
      </c>
      <c r="F23" s="129">
        <v>25.04</v>
      </c>
      <c r="G23" s="27">
        <f t="shared" si="0"/>
        <v>626</v>
      </c>
      <c r="H23" s="84"/>
      <c r="I23" s="84"/>
    </row>
    <row r="24" spans="1:9" ht="30" x14ac:dyDescent="0.25">
      <c r="A24" s="247" t="s">
        <v>652</v>
      </c>
      <c r="B24" s="248" t="s">
        <v>206</v>
      </c>
      <c r="C24" s="249" t="s">
        <v>674</v>
      </c>
      <c r="D24" s="248" t="s">
        <v>127</v>
      </c>
      <c r="E24" s="250">
        <v>21</v>
      </c>
      <c r="F24" s="129">
        <v>24.36</v>
      </c>
      <c r="G24" s="27">
        <f t="shared" si="0"/>
        <v>511.56</v>
      </c>
      <c r="H24" s="84"/>
      <c r="I24" s="84"/>
    </row>
    <row r="25" spans="1:9" ht="30" x14ac:dyDescent="0.25">
      <c r="A25" s="247" t="s">
        <v>652</v>
      </c>
      <c r="B25" s="248" t="s">
        <v>207</v>
      </c>
      <c r="C25" s="249" t="s">
        <v>675</v>
      </c>
      <c r="D25" s="248" t="s">
        <v>127</v>
      </c>
      <c r="E25" s="250">
        <v>38</v>
      </c>
      <c r="F25" s="129">
        <v>24.36</v>
      </c>
      <c r="G25" s="27">
        <f t="shared" si="0"/>
        <v>925.68</v>
      </c>
      <c r="H25" s="84"/>
      <c r="I25" s="84"/>
    </row>
    <row r="26" spans="1:9" ht="30" x14ac:dyDescent="0.25">
      <c r="A26" s="247" t="s">
        <v>652</v>
      </c>
      <c r="B26" s="248" t="s">
        <v>209</v>
      </c>
      <c r="C26" s="249" t="s">
        <v>676</v>
      </c>
      <c r="D26" s="248" t="s">
        <v>127</v>
      </c>
      <c r="E26" s="250">
        <v>114</v>
      </c>
      <c r="F26" s="129">
        <v>25.04</v>
      </c>
      <c r="G26" s="27">
        <f t="shared" si="0"/>
        <v>2854.56</v>
      </c>
      <c r="H26" s="84"/>
      <c r="I26" s="84"/>
    </row>
    <row r="27" spans="1:9" ht="30" x14ac:dyDescent="0.25">
      <c r="A27" s="247" t="s">
        <v>652</v>
      </c>
      <c r="B27" s="248" t="s">
        <v>211</v>
      </c>
      <c r="C27" s="249" t="s">
        <v>677</v>
      </c>
      <c r="D27" s="248" t="s">
        <v>127</v>
      </c>
      <c r="E27" s="250">
        <v>2.5</v>
      </c>
      <c r="F27" s="129">
        <v>411.13</v>
      </c>
      <c r="G27" s="27">
        <f t="shared" si="0"/>
        <v>1027.83</v>
      </c>
      <c r="H27" s="84"/>
      <c r="I27" s="84"/>
    </row>
    <row r="28" spans="1:9" ht="30" x14ac:dyDescent="0.25">
      <c r="A28" s="247" t="s">
        <v>652</v>
      </c>
      <c r="B28" s="248" t="s">
        <v>213</v>
      </c>
      <c r="C28" s="249" t="s">
        <v>678</v>
      </c>
      <c r="D28" s="248" t="s">
        <v>127</v>
      </c>
      <c r="E28" s="250">
        <v>7.5</v>
      </c>
      <c r="F28" s="129">
        <v>515.32000000000005</v>
      </c>
      <c r="G28" s="27">
        <f t="shared" si="0"/>
        <v>3864.9</v>
      </c>
      <c r="H28" s="84"/>
      <c r="I28" s="84"/>
    </row>
    <row r="29" spans="1:9" ht="30" x14ac:dyDescent="0.25">
      <c r="A29" s="247" t="s">
        <v>652</v>
      </c>
      <c r="B29" s="248" t="s">
        <v>215</v>
      </c>
      <c r="C29" s="249" t="s">
        <v>679</v>
      </c>
      <c r="D29" s="248" t="s">
        <v>127</v>
      </c>
      <c r="E29" s="250">
        <v>7.5</v>
      </c>
      <c r="F29" s="129">
        <v>669.87</v>
      </c>
      <c r="G29" s="27">
        <f t="shared" si="0"/>
        <v>5024.03</v>
      </c>
      <c r="H29" s="84"/>
      <c r="I29" s="84"/>
    </row>
    <row r="30" spans="1:9" x14ac:dyDescent="0.25">
      <c r="A30" s="247" t="s">
        <v>652</v>
      </c>
      <c r="B30" s="248" t="s">
        <v>348</v>
      </c>
      <c r="C30" s="249" t="s">
        <v>680</v>
      </c>
      <c r="D30" s="248" t="s">
        <v>73</v>
      </c>
      <c r="E30" s="250">
        <v>55</v>
      </c>
      <c r="F30" s="129">
        <v>442.34</v>
      </c>
      <c r="G30" s="27">
        <f t="shared" si="0"/>
        <v>24328.7</v>
      </c>
      <c r="H30" s="84"/>
      <c r="I30" s="84"/>
    </row>
    <row r="31" spans="1:9" x14ac:dyDescent="0.25">
      <c r="A31" s="247" t="s">
        <v>652</v>
      </c>
      <c r="B31" s="248" t="s">
        <v>350</v>
      </c>
      <c r="C31" s="249" t="s">
        <v>681</v>
      </c>
      <c r="D31" s="248" t="s">
        <v>73</v>
      </c>
      <c r="E31" s="250">
        <v>6</v>
      </c>
      <c r="F31" s="129">
        <v>905.38</v>
      </c>
      <c r="G31" s="27">
        <f t="shared" si="0"/>
        <v>5432.28</v>
      </c>
      <c r="H31" s="84"/>
      <c r="I31" s="84"/>
    </row>
    <row r="32" spans="1:9" x14ac:dyDescent="0.25">
      <c r="A32" s="247" t="s">
        <v>652</v>
      </c>
      <c r="B32" s="248" t="s">
        <v>352</v>
      </c>
      <c r="C32" s="249" t="s">
        <v>682</v>
      </c>
      <c r="D32" s="248" t="s">
        <v>73</v>
      </c>
      <c r="E32" s="250">
        <v>1</v>
      </c>
      <c r="F32" s="129">
        <v>1433.55</v>
      </c>
      <c r="G32" s="27">
        <f t="shared" si="0"/>
        <v>1433.55</v>
      </c>
      <c r="H32" s="84"/>
      <c r="I32" s="84"/>
    </row>
    <row r="33" spans="1:9" x14ac:dyDescent="0.25">
      <c r="A33" s="247" t="s">
        <v>652</v>
      </c>
      <c r="B33" s="248" t="s">
        <v>354</v>
      </c>
      <c r="C33" s="249" t="s">
        <v>683</v>
      </c>
      <c r="D33" s="248" t="s">
        <v>73</v>
      </c>
      <c r="E33" s="250">
        <v>2</v>
      </c>
      <c r="F33" s="129">
        <v>2658.99</v>
      </c>
      <c r="G33" s="27">
        <f t="shared" si="0"/>
        <v>5317.98</v>
      </c>
      <c r="H33" s="84"/>
      <c r="I33" s="84"/>
    </row>
    <row r="34" spans="1:9" x14ac:dyDescent="0.25">
      <c r="A34" s="247" t="s">
        <v>652</v>
      </c>
      <c r="B34" s="248" t="s">
        <v>356</v>
      </c>
      <c r="C34" s="249" t="s">
        <v>684</v>
      </c>
      <c r="D34" s="248" t="s">
        <v>73</v>
      </c>
      <c r="E34" s="250">
        <v>4</v>
      </c>
      <c r="F34" s="129">
        <v>1012.72</v>
      </c>
      <c r="G34" s="27">
        <f t="shared" si="0"/>
        <v>4050.88</v>
      </c>
      <c r="H34" s="84"/>
      <c r="I34" s="84"/>
    </row>
    <row r="35" spans="1:9" x14ac:dyDescent="0.25">
      <c r="A35" s="247" t="s">
        <v>652</v>
      </c>
      <c r="B35" s="248" t="s">
        <v>358</v>
      </c>
      <c r="C35" s="249" t="s">
        <v>685</v>
      </c>
      <c r="D35" s="248" t="s">
        <v>73</v>
      </c>
      <c r="E35" s="250">
        <v>22</v>
      </c>
      <c r="F35" s="129">
        <v>1260.1199999999999</v>
      </c>
      <c r="G35" s="27">
        <f t="shared" si="0"/>
        <v>27722.639999999999</v>
      </c>
      <c r="H35" s="84"/>
      <c r="I35" s="84"/>
    </row>
    <row r="36" spans="1:9" x14ac:dyDescent="0.25">
      <c r="A36" s="247" t="s">
        <v>652</v>
      </c>
      <c r="B36" s="248" t="s">
        <v>360</v>
      </c>
      <c r="C36" s="249" t="s">
        <v>686</v>
      </c>
      <c r="D36" s="248" t="s">
        <v>654</v>
      </c>
      <c r="E36" s="250">
        <v>10</v>
      </c>
      <c r="F36" s="129">
        <v>195.22</v>
      </c>
      <c r="G36" s="27">
        <f t="shared" si="0"/>
        <v>1952.2</v>
      </c>
      <c r="H36" s="84"/>
      <c r="I36" s="84"/>
    </row>
    <row r="37" spans="1:9" x14ac:dyDescent="0.25">
      <c r="A37" s="247" t="s">
        <v>652</v>
      </c>
      <c r="B37" s="248" t="s">
        <v>362</v>
      </c>
      <c r="C37" s="249" t="s">
        <v>687</v>
      </c>
      <c r="D37" s="248" t="s">
        <v>149</v>
      </c>
      <c r="E37" s="250">
        <v>27</v>
      </c>
      <c r="F37" s="129">
        <v>158.01</v>
      </c>
      <c r="G37" s="27">
        <f t="shared" si="0"/>
        <v>4266.2700000000004</v>
      </c>
      <c r="H37" s="84"/>
      <c r="I37" s="84"/>
    </row>
    <row r="38" spans="1:9" x14ac:dyDescent="0.25">
      <c r="A38" s="247" t="s">
        <v>652</v>
      </c>
      <c r="B38" s="248" t="s">
        <v>364</v>
      </c>
      <c r="C38" s="249" t="s">
        <v>688</v>
      </c>
      <c r="D38" s="248" t="s">
        <v>149</v>
      </c>
      <c r="E38" s="250">
        <v>1</v>
      </c>
      <c r="F38" s="129">
        <v>1395.68</v>
      </c>
      <c r="G38" s="27">
        <f t="shared" si="0"/>
        <v>1395.68</v>
      </c>
      <c r="H38" s="84"/>
      <c r="I38" s="84"/>
    </row>
    <row r="39" spans="1:9" x14ac:dyDescent="0.25">
      <c r="A39" s="247" t="s">
        <v>652</v>
      </c>
      <c r="B39" s="248" t="s">
        <v>366</v>
      </c>
      <c r="C39" s="249" t="s">
        <v>689</v>
      </c>
      <c r="D39" s="248" t="s">
        <v>149</v>
      </c>
      <c r="E39" s="250">
        <v>10</v>
      </c>
      <c r="F39" s="129">
        <v>180.3</v>
      </c>
      <c r="G39" s="27">
        <f t="shared" si="0"/>
        <v>1803</v>
      </c>
      <c r="H39" s="84"/>
      <c r="I39" s="84"/>
    </row>
    <row r="40" spans="1:9" x14ac:dyDescent="0.25">
      <c r="A40" s="247" t="s">
        <v>652</v>
      </c>
      <c r="B40" s="248" t="s">
        <v>368</v>
      </c>
      <c r="C40" s="84" t="s">
        <v>690</v>
      </c>
      <c r="D40" s="248" t="s">
        <v>149</v>
      </c>
      <c r="E40" s="250">
        <v>11</v>
      </c>
      <c r="F40" s="129">
        <v>197.97</v>
      </c>
      <c r="G40" s="27">
        <f t="shared" si="0"/>
        <v>2177.67</v>
      </c>
      <c r="H40" s="84"/>
      <c r="I40" s="84"/>
    </row>
    <row r="41" spans="1:9" x14ac:dyDescent="0.25">
      <c r="A41" s="247" t="s">
        <v>652</v>
      </c>
      <c r="B41" s="248" t="s">
        <v>370</v>
      </c>
      <c r="C41" s="249" t="s">
        <v>691</v>
      </c>
      <c r="D41" s="248" t="s">
        <v>149</v>
      </c>
      <c r="E41" s="250">
        <v>2</v>
      </c>
      <c r="F41" s="129">
        <v>245.42</v>
      </c>
      <c r="G41" s="27">
        <f t="shared" si="0"/>
        <v>490.84</v>
      </c>
      <c r="H41" s="84"/>
      <c r="I41" s="84"/>
    </row>
    <row r="42" spans="1:9" x14ac:dyDescent="0.25">
      <c r="A42" s="247" t="s">
        <v>652</v>
      </c>
      <c r="B42" s="248" t="s">
        <v>372</v>
      </c>
      <c r="C42" s="249" t="s">
        <v>692</v>
      </c>
      <c r="D42" s="248" t="s">
        <v>149</v>
      </c>
      <c r="E42" s="250">
        <v>1</v>
      </c>
      <c r="F42" s="129">
        <v>1461.7</v>
      </c>
      <c r="G42" s="27">
        <f t="shared" si="0"/>
        <v>1461.7</v>
      </c>
      <c r="H42" s="84"/>
      <c r="I42" s="84"/>
    </row>
    <row r="43" spans="1:9" x14ac:dyDescent="0.25">
      <c r="A43" s="247" t="s">
        <v>652</v>
      </c>
      <c r="B43" s="248" t="s">
        <v>374</v>
      </c>
      <c r="C43" s="249" t="s">
        <v>693</v>
      </c>
      <c r="D43" s="248" t="s">
        <v>73</v>
      </c>
      <c r="E43" s="250">
        <v>2</v>
      </c>
      <c r="F43" s="129">
        <v>19.52</v>
      </c>
      <c r="G43" s="27">
        <f t="shared" si="0"/>
        <v>39.04</v>
      </c>
      <c r="H43" s="84"/>
      <c r="I43" s="84"/>
    </row>
    <row r="44" spans="1:9" x14ac:dyDescent="0.25">
      <c r="A44" s="247" t="s">
        <v>652</v>
      </c>
      <c r="B44" s="248" t="s">
        <v>694</v>
      </c>
      <c r="C44" s="249" t="s">
        <v>695</v>
      </c>
      <c r="D44" s="248" t="s">
        <v>73</v>
      </c>
      <c r="E44" s="250">
        <v>2</v>
      </c>
      <c r="F44" s="129">
        <v>22.15</v>
      </c>
      <c r="G44" s="27">
        <f t="shared" si="0"/>
        <v>44.3</v>
      </c>
      <c r="H44" s="84"/>
      <c r="I44" s="84"/>
    </row>
    <row r="45" spans="1:9" x14ac:dyDescent="0.25">
      <c r="A45" s="247" t="s">
        <v>652</v>
      </c>
      <c r="B45" s="248" t="s">
        <v>696</v>
      </c>
      <c r="C45" s="249" t="s">
        <v>697</v>
      </c>
      <c r="D45" s="248" t="s">
        <v>73</v>
      </c>
      <c r="E45" s="250">
        <v>1</v>
      </c>
      <c r="F45" s="129">
        <v>24.92</v>
      </c>
      <c r="G45" s="27">
        <f t="shared" si="0"/>
        <v>24.92</v>
      </c>
      <c r="H45" s="84"/>
      <c r="I45" s="84"/>
    </row>
    <row r="46" spans="1:9" x14ac:dyDescent="0.25">
      <c r="A46" s="247" t="s">
        <v>652</v>
      </c>
      <c r="B46" s="248" t="s">
        <v>698</v>
      </c>
      <c r="C46" s="249" t="s">
        <v>699</v>
      </c>
      <c r="D46" s="248" t="s">
        <v>73</v>
      </c>
      <c r="E46" s="250">
        <v>2</v>
      </c>
      <c r="F46" s="129">
        <v>27.69</v>
      </c>
      <c r="G46" s="27">
        <f t="shared" si="0"/>
        <v>55.38</v>
      </c>
      <c r="H46" s="84"/>
      <c r="I46" s="84"/>
    </row>
    <row r="47" spans="1:9" x14ac:dyDescent="0.25">
      <c r="A47" s="247" t="s">
        <v>652</v>
      </c>
      <c r="B47" s="248" t="s">
        <v>700</v>
      </c>
      <c r="C47" s="249" t="s">
        <v>701</v>
      </c>
      <c r="D47" s="248" t="s">
        <v>702</v>
      </c>
      <c r="E47" s="250">
        <v>1</v>
      </c>
      <c r="F47" s="129">
        <v>30.46</v>
      </c>
      <c r="G47" s="27">
        <f t="shared" si="0"/>
        <v>30.46</v>
      </c>
      <c r="H47" s="84"/>
      <c r="I47" s="84"/>
    </row>
    <row r="48" spans="1:9" x14ac:dyDescent="0.25">
      <c r="A48" s="247" t="s">
        <v>652</v>
      </c>
      <c r="B48" s="248" t="s">
        <v>703</v>
      </c>
      <c r="C48" s="84" t="s">
        <v>704</v>
      </c>
      <c r="D48" s="248" t="s">
        <v>127</v>
      </c>
      <c r="E48" s="250">
        <v>1174.3</v>
      </c>
      <c r="F48" s="129">
        <v>1.17</v>
      </c>
      <c r="G48" s="27">
        <f t="shared" si="0"/>
        <v>1373.93</v>
      </c>
      <c r="H48" s="84"/>
      <c r="I48" s="84"/>
    </row>
    <row r="49" spans="1:9" x14ac:dyDescent="0.25">
      <c r="A49" s="247" t="s">
        <v>652</v>
      </c>
      <c r="B49" s="248" t="s">
        <v>705</v>
      </c>
      <c r="C49" s="249" t="s">
        <v>706</v>
      </c>
      <c r="D49" s="248" t="s">
        <v>127</v>
      </c>
      <c r="E49" s="250">
        <v>4233.8999999999996</v>
      </c>
      <c r="F49" s="129">
        <v>1.17</v>
      </c>
      <c r="G49" s="27">
        <f t="shared" si="0"/>
        <v>4953.66</v>
      </c>
      <c r="H49" s="84"/>
      <c r="I49" s="84"/>
    </row>
    <row r="50" spans="1:9" x14ac:dyDescent="0.25">
      <c r="A50" s="247" t="s">
        <v>652</v>
      </c>
      <c r="B50" s="248" t="s">
        <v>707</v>
      </c>
      <c r="C50" s="249" t="s">
        <v>708</v>
      </c>
      <c r="D50" s="248" t="s">
        <v>709</v>
      </c>
      <c r="E50" s="250">
        <v>49</v>
      </c>
      <c r="F50" s="129">
        <v>38.56</v>
      </c>
      <c r="G50" s="27">
        <f t="shared" si="0"/>
        <v>1889.44</v>
      </c>
      <c r="H50" s="84"/>
      <c r="I50" s="84"/>
    </row>
    <row r="51" spans="1:9" x14ac:dyDescent="0.25">
      <c r="A51" s="247" t="s">
        <v>652</v>
      </c>
      <c r="B51" s="248" t="s">
        <v>710</v>
      </c>
      <c r="C51" s="249" t="s">
        <v>711</v>
      </c>
      <c r="D51" s="248" t="s">
        <v>73</v>
      </c>
      <c r="E51" s="250">
        <v>22</v>
      </c>
      <c r="F51" s="129">
        <v>131.72999999999999</v>
      </c>
      <c r="G51" s="27">
        <f t="shared" si="0"/>
        <v>2898.06</v>
      </c>
      <c r="H51" s="84"/>
      <c r="I51" s="84"/>
    </row>
    <row r="52" spans="1:9" x14ac:dyDescent="0.25">
      <c r="A52" s="247" t="s">
        <v>652</v>
      </c>
      <c r="B52" s="248" t="s">
        <v>712</v>
      </c>
      <c r="C52" s="249" t="s">
        <v>713</v>
      </c>
      <c r="D52" s="248" t="s">
        <v>73</v>
      </c>
      <c r="E52" s="250">
        <v>20</v>
      </c>
      <c r="F52" s="129">
        <v>168.19</v>
      </c>
      <c r="G52" s="27">
        <f t="shared" si="0"/>
        <v>3363.8</v>
      </c>
      <c r="H52" s="84"/>
      <c r="I52" s="84"/>
    </row>
    <row r="53" spans="1:9" x14ac:dyDescent="0.25">
      <c r="A53" s="247" t="s">
        <v>652</v>
      </c>
      <c r="B53" s="248" t="s">
        <v>714</v>
      </c>
      <c r="C53" s="249" t="s">
        <v>715</v>
      </c>
      <c r="D53" s="248" t="s">
        <v>73</v>
      </c>
      <c r="E53" s="250">
        <v>7</v>
      </c>
      <c r="F53" s="129">
        <v>186.88</v>
      </c>
      <c r="G53" s="27">
        <f t="shared" si="0"/>
        <v>1308.1600000000001</v>
      </c>
      <c r="H53" s="84"/>
      <c r="I53" s="84"/>
    </row>
    <row r="54" spans="1:9" x14ac:dyDescent="0.25">
      <c r="A54" s="247" t="s">
        <v>652</v>
      </c>
      <c r="B54" s="248" t="s">
        <v>716</v>
      </c>
      <c r="C54" s="249" t="s">
        <v>717</v>
      </c>
      <c r="D54" s="248" t="s">
        <v>73</v>
      </c>
      <c r="E54" s="250">
        <v>2</v>
      </c>
      <c r="F54" s="129">
        <v>270.33</v>
      </c>
      <c r="G54" s="27">
        <f t="shared" si="0"/>
        <v>540.66</v>
      </c>
      <c r="H54" s="84"/>
      <c r="I54" s="84"/>
    </row>
    <row r="55" spans="1:9" x14ac:dyDescent="0.25">
      <c r="A55" s="247" t="s">
        <v>652</v>
      </c>
      <c r="B55" s="248" t="s">
        <v>718</v>
      </c>
      <c r="C55" s="249" t="s">
        <v>719</v>
      </c>
      <c r="D55" s="248" t="s">
        <v>73</v>
      </c>
      <c r="E55" s="250">
        <v>1</v>
      </c>
      <c r="F55" s="129">
        <v>340.58</v>
      </c>
      <c r="G55" s="27">
        <f t="shared" si="0"/>
        <v>340.58</v>
      </c>
      <c r="H55" s="84"/>
      <c r="I55" s="84"/>
    </row>
    <row r="56" spans="1:9" x14ac:dyDescent="0.25">
      <c r="A56" s="247" t="s">
        <v>652</v>
      </c>
      <c r="B56" s="248" t="s">
        <v>720</v>
      </c>
      <c r="C56" s="249" t="s">
        <v>721</v>
      </c>
      <c r="D56" s="248" t="s">
        <v>73</v>
      </c>
      <c r="E56" s="250">
        <v>3</v>
      </c>
      <c r="F56" s="129">
        <v>816.08</v>
      </c>
      <c r="G56" s="27">
        <f t="shared" si="0"/>
        <v>2448.2399999999998</v>
      </c>
      <c r="H56" s="84"/>
      <c r="I56" s="84"/>
    </row>
    <row r="57" spans="1:9" x14ac:dyDescent="0.25">
      <c r="A57" s="247" t="s">
        <v>652</v>
      </c>
      <c r="B57" s="248" t="s">
        <v>722</v>
      </c>
      <c r="C57" s="249" t="s">
        <v>723</v>
      </c>
      <c r="D57" s="248" t="s">
        <v>73</v>
      </c>
      <c r="E57" s="250">
        <v>1</v>
      </c>
      <c r="F57" s="129">
        <v>1035.55</v>
      </c>
      <c r="G57" s="27">
        <f t="shared" si="0"/>
        <v>1035.55</v>
      </c>
      <c r="H57" s="84"/>
      <c r="I57" s="84"/>
    </row>
    <row r="58" spans="1:9" x14ac:dyDescent="0.25">
      <c r="A58" s="247" t="s">
        <v>652</v>
      </c>
      <c r="B58" s="248" t="s">
        <v>724</v>
      </c>
      <c r="C58" s="249" t="s">
        <v>725</v>
      </c>
      <c r="D58" s="248" t="s">
        <v>73</v>
      </c>
      <c r="E58" s="250">
        <v>54</v>
      </c>
      <c r="F58" s="129">
        <v>30.79</v>
      </c>
      <c r="G58" s="27">
        <f t="shared" si="0"/>
        <v>1662.66</v>
      </c>
      <c r="H58" s="84"/>
      <c r="I58" s="84"/>
    </row>
    <row r="59" spans="1:9" x14ac:dyDescent="0.25">
      <c r="A59" s="247" t="s">
        <v>652</v>
      </c>
      <c r="B59" s="248" t="s">
        <v>726</v>
      </c>
      <c r="C59" s="249" t="s">
        <v>727</v>
      </c>
      <c r="D59" s="248" t="s">
        <v>127</v>
      </c>
      <c r="E59" s="250">
        <v>2918</v>
      </c>
      <c r="F59" s="129">
        <v>4.04</v>
      </c>
      <c r="G59" s="27">
        <f t="shared" si="0"/>
        <v>11788.72</v>
      </c>
      <c r="H59" s="84"/>
      <c r="I59" s="84"/>
    </row>
    <row r="60" spans="1:9" x14ac:dyDescent="0.25">
      <c r="A60" s="247" t="s">
        <v>652</v>
      </c>
      <c r="B60" s="248" t="s">
        <v>728</v>
      </c>
      <c r="C60" s="249" t="s">
        <v>729</v>
      </c>
      <c r="D60" s="248" t="s">
        <v>654</v>
      </c>
      <c r="E60" s="250">
        <v>64</v>
      </c>
      <c r="F60" s="129">
        <v>4.95</v>
      </c>
      <c r="G60" s="27">
        <f t="shared" si="0"/>
        <v>316.8</v>
      </c>
      <c r="H60" s="84"/>
      <c r="I60" s="84"/>
    </row>
    <row r="61" spans="1:9" x14ac:dyDescent="0.25">
      <c r="A61" s="247" t="s">
        <v>652</v>
      </c>
      <c r="B61" s="248" t="s">
        <v>730</v>
      </c>
      <c r="C61" s="249" t="s">
        <v>731</v>
      </c>
      <c r="D61" s="248" t="s">
        <v>73</v>
      </c>
      <c r="E61" s="250">
        <v>1</v>
      </c>
      <c r="F61" s="129">
        <v>102.59</v>
      </c>
      <c r="G61" s="27">
        <f t="shared" si="0"/>
        <v>102.59</v>
      </c>
      <c r="H61" s="84"/>
      <c r="I61" s="84"/>
    </row>
    <row r="62" spans="1:9" ht="30" x14ac:dyDescent="0.25">
      <c r="A62" s="247" t="s">
        <v>652</v>
      </c>
      <c r="B62" s="248" t="s">
        <v>732</v>
      </c>
      <c r="C62" s="249" t="s">
        <v>733</v>
      </c>
      <c r="D62" s="248" t="s">
        <v>654</v>
      </c>
      <c r="E62" s="250">
        <v>1310</v>
      </c>
      <c r="F62" s="129">
        <v>0.84</v>
      </c>
      <c r="G62" s="27">
        <f t="shared" si="0"/>
        <v>1100.4000000000001</v>
      </c>
      <c r="H62" s="84"/>
      <c r="I62" s="84"/>
    </row>
    <row r="63" spans="1:9" ht="30" x14ac:dyDescent="0.25">
      <c r="A63" s="247" t="s">
        <v>652</v>
      </c>
      <c r="B63" s="248" t="s">
        <v>734</v>
      </c>
      <c r="C63" s="249" t="s">
        <v>735</v>
      </c>
      <c r="D63" s="248" t="s">
        <v>187</v>
      </c>
      <c r="E63" s="250">
        <v>1.31</v>
      </c>
      <c r="F63" s="129">
        <v>988.46</v>
      </c>
      <c r="G63" s="27">
        <f t="shared" si="0"/>
        <v>1294.8800000000001</v>
      </c>
      <c r="H63" s="84"/>
      <c r="I63" s="84"/>
    </row>
    <row r="64" spans="1:9" x14ac:dyDescent="0.25">
      <c r="A64" s="247" t="s">
        <v>652</v>
      </c>
      <c r="B64" s="248" t="s">
        <v>736</v>
      </c>
      <c r="C64" s="249" t="s">
        <v>737</v>
      </c>
      <c r="D64" s="248" t="s">
        <v>738</v>
      </c>
      <c r="E64" s="250">
        <v>15500</v>
      </c>
      <c r="F64" s="129">
        <v>1.23</v>
      </c>
      <c r="G64" s="27">
        <f t="shared" si="0"/>
        <v>19065</v>
      </c>
      <c r="H64" s="84"/>
      <c r="I64" s="84"/>
    </row>
    <row r="65" spans="1:9" x14ac:dyDescent="0.25">
      <c r="A65" s="247" t="s">
        <v>652</v>
      </c>
      <c r="B65" s="248" t="s">
        <v>739</v>
      </c>
      <c r="C65" s="249" t="s">
        <v>740</v>
      </c>
      <c r="D65" s="248" t="s">
        <v>738</v>
      </c>
      <c r="E65" s="250">
        <v>15000</v>
      </c>
      <c r="F65" s="129">
        <v>0.09</v>
      </c>
      <c r="G65" s="27">
        <f t="shared" si="0"/>
        <v>1350</v>
      </c>
      <c r="H65" s="84"/>
      <c r="I65" s="84"/>
    </row>
    <row r="66" spans="1:9" x14ac:dyDescent="0.25">
      <c r="A66" s="247" t="s">
        <v>652</v>
      </c>
      <c r="B66" s="248" t="s">
        <v>741</v>
      </c>
      <c r="C66" s="249" t="s">
        <v>742</v>
      </c>
      <c r="D66" s="248" t="s">
        <v>738</v>
      </c>
      <c r="E66" s="250">
        <v>7491</v>
      </c>
      <c r="F66" s="129">
        <v>0.14000000000000001</v>
      </c>
      <c r="G66" s="27">
        <f t="shared" si="0"/>
        <v>1048.74</v>
      </c>
      <c r="H66" s="84"/>
      <c r="I66" s="84"/>
    </row>
    <row r="67" spans="1:9" x14ac:dyDescent="0.25">
      <c r="A67" s="247" t="s">
        <v>652</v>
      </c>
      <c r="B67" s="248" t="s">
        <v>743</v>
      </c>
      <c r="C67" s="249" t="s">
        <v>744</v>
      </c>
      <c r="D67" s="248" t="s">
        <v>738</v>
      </c>
      <c r="E67" s="250">
        <v>2210</v>
      </c>
      <c r="F67" s="129">
        <v>0.14000000000000001</v>
      </c>
      <c r="G67" s="27">
        <f t="shared" si="0"/>
        <v>309.39999999999998</v>
      </c>
      <c r="H67" s="84"/>
      <c r="I67" s="84"/>
    </row>
    <row r="68" spans="1:9" ht="30" x14ac:dyDescent="0.25">
      <c r="A68" s="247" t="s">
        <v>652</v>
      </c>
      <c r="B68" s="248" t="s">
        <v>745</v>
      </c>
      <c r="C68" s="249" t="s">
        <v>746</v>
      </c>
      <c r="D68" s="248" t="s">
        <v>187</v>
      </c>
      <c r="E68" s="250">
        <v>0.22</v>
      </c>
      <c r="F68" s="129">
        <v>573.83000000000004</v>
      </c>
      <c r="G68" s="27">
        <f t="shared" si="0"/>
        <v>126.24</v>
      </c>
      <c r="H68" s="84"/>
      <c r="I68" s="84"/>
    </row>
    <row r="69" spans="1:9" x14ac:dyDescent="0.25">
      <c r="A69" s="247" t="s">
        <v>652</v>
      </c>
      <c r="B69" s="248" t="s">
        <v>747</v>
      </c>
      <c r="C69" s="249" t="s">
        <v>748</v>
      </c>
      <c r="D69" s="248" t="s">
        <v>65</v>
      </c>
      <c r="E69" s="250">
        <v>10</v>
      </c>
      <c r="F69" s="129">
        <v>28.11</v>
      </c>
      <c r="G69" s="27">
        <f t="shared" ref="G69:G73" si="1">ROUND((E69*F69),2)</f>
        <v>281.10000000000002</v>
      </c>
      <c r="H69" s="84"/>
      <c r="I69" s="84"/>
    </row>
    <row r="70" spans="1:9" x14ac:dyDescent="0.25">
      <c r="A70" s="247" t="s">
        <v>652</v>
      </c>
      <c r="B70" s="248" t="s">
        <v>749</v>
      </c>
      <c r="C70" s="249" t="s">
        <v>750</v>
      </c>
      <c r="D70" s="248" t="s">
        <v>654</v>
      </c>
      <c r="E70" s="250">
        <v>45</v>
      </c>
      <c r="F70" s="129">
        <v>1.7</v>
      </c>
      <c r="G70" s="27">
        <f t="shared" si="1"/>
        <v>76.5</v>
      </c>
      <c r="H70" s="84"/>
      <c r="I70" s="84"/>
    </row>
    <row r="71" spans="1:9" ht="30" x14ac:dyDescent="0.25">
      <c r="A71" s="247" t="s">
        <v>652</v>
      </c>
      <c r="B71" s="248" t="s">
        <v>751</v>
      </c>
      <c r="C71" s="249" t="s">
        <v>752</v>
      </c>
      <c r="D71" s="248" t="s">
        <v>738</v>
      </c>
      <c r="E71" s="250">
        <v>81</v>
      </c>
      <c r="F71" s="129">
        <v>65.98</v>
      </c>
      <c r="G71" s="27">
        <f t="shared" si="1"/>
        <v>5344.38</v>
      </c>
      <c r="H71" s="84"/>
      <c r="I71" s="84"/>
    </row>
    <row r="72" spans="1:9" ht="15.75" thickBot="1" x14ac:dyDescent="0.3">
      <c r="A72" s="247" t="s">
        <v>652</v>
      </c>
      <c r="B72" s="248" t="s">
        <v>753</v>
      </c>
      <c r="C72" s="249" t="s">
        <v>754</v>
      </c>
      <c r="D72" s="248" t="s">
        <v>654</v>
      </c>
      <c r="E72" s="250">
        <v>2.5</v>
      </c>
      <c r="F72" s="129">
        <v>80.58</v>
      </c>
      <c r="G72" s="27">
        <f t="shared" si="1"/>
        <v>201.45</v>
      </c>
      <c r="H72" s="84"/>
      <c r="I72" s="84"/>
    </row>
    <row r="73" spans="1:9" ht="29.25" thickBot="1" x14ac:dyDescent="0.3">
      <c r="A73" s="251" t="s">
        <v>652</v>
      </c>
      <c r="B73" s="252" t="s">
        <v>755</v>
      </c>
      <c r="C73" s="253" t="s">
        <v>756</v>
      </c>
      <c r="D73" s="252" t="s">
        <v>738</v>
      </c>
      <c r="E73" s="254">
        <v>50</v>
      </c>
      <c r="F73" s="130">
        <v>8.4499999999999993</v>
      </c>
      <c r="G73" s="55">
        <f t="shared" si="1"/>
        <v>422.5</v>
      </c>
      <c r="H73" s="259" t="s">
        <v>757</v>
      </c>
      <c r="I73" s="211">
        <f>ROUND(SUM(G5:G73),2)</f>
        <v>280304.90999999997</v>
      </c>
    </row>
    <row r="74" spans="1:9" ht="15.75" thickBot="1" x14ac:dyDescent="0.3">
      <c r="A74" s="83"/>
      <c r="B74" s="255"/>
      <c r="C74" s="256"/>
      <c r="D74" s="257"/>
      <c r="E74" s="258" t="s">
        <v>758</v>
      </c>
      <c r="F74" s="131"/>
      <c r="G74" s="115">
        <f>SUM(G5:G73)</f>
        <v>280304.90999999997</v>
      </c>
      <c r="H74" s="84"/>
      <c r="I74" s="84"/>
    </row>
    <row r="75" spans="1:9" x14ac:dyDescent="0.25">
      <c r="D75" s="132"/>
    </row>
  </sheetData>
  <sheetProtection algorithmName="SHA-512" hashValue="pYaZ9OMzqkP/6rIpBLrnGUjLdjpQgTTgBee4hxl8XBdNSC7aSr9VBP4aGICkKgb1EvhYgzyA2mpZoD1d91WiDQ==" saltValue="7R5FgeJThL7zjcNiBW8olw==" spinCount="100000" sheet="1" objects="1" scenarios="1"/>
  <mergeCells count="1">
    <mergeCell ref="A1:G1"/>
  </mergeCells>
  <pageMargins left="0.82677165354330717" right="0.23622047244094491" top="0.74803149606299213" bottom="0.74803149606299213" header="0.31496062992125984" footer="0.31496062992125984"/>
  <pageSetup paperSize="9" scale="70" fitToHeight="0"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I72"/>
  <sheetViews>
    <sheetView topLeftCell="A49" workbookViewId="0">
      <selection activeCell="F5" sqref="F5:F70"/>
    </sheetView>
  </sheetViews>
  <sheetFormatPr defaultColWidth="9.140625" defaultRowHeight="15" x14ac:dyDescent="0.25"/>
  <cols>
    <col min="1" max="1" width="30.85546875" style="34" customWidth="1"/>
    <col min="2" max="2" width="9.140625" style="84" customWidth="1"/>
    <col min="3" max="3" width="73.85546875" style="84" customWidth="1"/>
    <col min="4" max="4" width="9.140625" style="134"/>
    <col min="5" max="5" width="14.42578125" style="133" customWidth="1"/>
    <col min="6" max="6" width="16.140625" style="85" customWidth="1"/>
    <col min="7" max="7" width="12.7109375" style="134" customWidth="1"/>
    <col min="8" max="8" width="16.28515625" style="5" customWidth="1"/>
    <col min="9" max="9" width="11" style="5" customWidth="1"/>
    <col min="10" max="16384" width="9.140625" style="5"/>
  </cols>
  <sheetData>
    <row r="1" spans="1:9" ht="28.5" customHeight="1" thickBot="1" x14ac:dyDescent="0.3">
      <c r="A1" s="328" t="s">
        <v>759</v>
      </c>
      <c r="B1" s="329"/>
      <c r="C1" s="329"/>
      <c r="D1" s="329"/>
      <c r="E1" s="329"/>
      <c r="F1" s="329"/>
      <c r="G1" s="330"/>
    </row>
    <row r="2" spans="1:9" ht="15.75" thickBot="1" x14ac:dyDescent="0.3">
      <c r="A2" s="5"/>
      <c r="B2" s="6"/>
      <c r="C2" s="6"/>
      <c r="D2" s="6"/>
      <c r="E2" s="122"/>
      <c r="F2" s="123"/>
      <c r="G2" s="6"/>
    </row>
    <row r="3" spans="1:9" ht="15.75" thickBot="1" x14ac:dyDescent="0.3">
      <c r="A3" s="147" t="s">
        <v>760</v>
      </c>
      <c r="B3" s="148"/>
      <c r="C3" s="148"/>
      <c r="D3" s="148"/>
      <c r="E3" s="149"/>
      <c r="F3" s="148"/>
      <c r="G3" s="150"/>
    </row>
    <row r="4" spans="1:9" ht="43.5" thickBot="1" x14ac:dyDescent="0.3">
      <c r="A4" s="242" t="s">
        <v>51</v>
      </c>
      <c r="B4" s="151" t="s">
        <v>52</v>
      </c>
      <c r="C4" s="151" t="s">
        <v>53</v>
      </c>
      <c r="D4" s="151" t="s">
        <v>650</v>
      </c>
      <c r="E4" s="152" t="s">
        <v>55</v>
      </c>
      <c r="F4" s="153" t="s">
        <v>651</v>
      </c>
      <c r="G4" s="154" t="s">
        <v>57</v>
      </c>
      <c r="H4" s="84"/>
      <c r="I4" s="84"/>
    </row>
    <row r="5" spans="1:9" x14ac:dyDescent="0.25">
      <c r="A5" s="243" t="s">
        <v>652</v>
      </c>
      <c r="B5" s="244" t="s">
        <v>59</v>
      </c>
      <c r="C5" s="245" t="s">
        <v>761</v>
      </c>
      <c r="D5" s="244" t="s">
        <v>68</v>
      </c>
      <c r="E5" s="246">
        <v>6880</v>
      </c>
      <c r="F5" s="128">
        <v>7.97</v>
      </c>
      <c r="G5" s="21">
        <f t="shared" ref="G5:G68" si="0">ROUND((E5*F5),2)</f>
        <v>54833.599999999999</v>
      </c>
      <c r="H5" s="84"/>
      <c r="I5" s="84"/>
    </row>
    <row r="6" spans="1:9" x14ac:dyDescent="0.25">
      <c r="A6" s="247" t="s">
        <v>652</v>
      </c>
      <c r="B6" s="248" t="s">
        <v>6</v>
      </c>
      <c r="C6" s="249" t="s">
        <v>762</v>
      </c>
      <c r="D6" s="248" t="s">
        <v>763</v>
      </c>
      <c r="E6" s="250">
        <v>2160</v>
      </c>
      <c r="F6" s="129">
        <v>2.5099999999999998</v>
      </c>
      <c r="G6" s="27">
        <f t="shared" si="0"/>
        <v>5421.6</v>
      </c>
      <c r="H6" s="84"/>
      <c r="I6" s="84"/>
    </row>
    <row r="7" spans="1:9" ht="30" x14ac:dyDescent="0.25">
      <c r="A7" s="247" t="s">
        <v>652</v>
      </c>
      <c r="B7" s="248" t="s">
        <v>10</v>
      </c>
      <c r="C7" s="249" t="s">
        <v>423</v>
      </c>
      <c r="D7" s="248" t="s">
        <v>65</v>
      </c>
      <c r="E7" s="250">
        <v>63</v>
      </c>
      <c r="F7" s="129">
        <v>50.77</v>
      </c>
      <c r="G7" s="27">
        <f t="shared" si="0"/>
        <v>3198.51</v>
      </c>
      <c r="H7" s="84"/>
      <c r="I7" s="84"/>
    </row>
    <row r="8" spans="1:9" x14ac:dyDescent="0.25">
      <c r="A8" s="247" t="s">
        <v>652</v>
      </c>
      <c r="B8" s="248" t="s">
        <v>14</v>
      </c>
      <c r="C8" s="249" t="s">
        <v>764</v>
      </c>
      <c r="D8" s="248" t="s">
        <v>73</v>
      </c>
      <c r="E8" s="250">
        <v>2</v>
      </c>
      <c r="F8" s="129">
        <v>645.54999999999995</v>
      </c>
      <c r="G8" s="27">
        <f t="shared" si="0"/>
        <v>1291.0999999999999</v>
      </c>
      <c r="H8" s="84"/>
      <c r="I8" s="84"/>
    </row>
    <row r="9" spans="1:9" x14ac:dyDescent="0.25">
      <c r="A9" s="247" t="s">
        <v>652</v>
      </c>
      <c r="B9" s="248" t="s">
        <v>16</v>
      </c>
      <c r="C9" s="249" t="s">
        <v>765</v>
      </c>
      <c r="D9" s="248" t="s">
        <v>73</v>
      </c>
      <c r="E9" s="250">
        <v>2</v>
      </c>
      <c r="F9" s="129">
        <v>1291.1099999999999</v>
      </c>
      <c r="G9" s="27">
        <f t="shared" si="0"/>
        <v>2582.2199999999998</v>
      </c>
      <c r="H9" s="84"/>
      <c r="I9" s="84"/>
    </row>
    <row r="10" spans="1:9" x14ac:dyDescent="0.25">
      <c r="A10" s="247" t="s">
        <v>652</v>
      </c>
      <c r="B10" s="248" t="s">
        <v>20</v>
      </c>
      <c r="C10" s="249" t="s">
        <v>766</v>
      </c>
      <c r="D10" s="248" t="s">
        <v>68</v>
      </c>
      <c r="E10" s="250">
        <v>286.39999999999998</v>
      </c>
      <c r="F10" s="129">
        <v>60.87</v>
      </c>
      <c r="G10" s="27">
        <f t="shared" si="0"/>
        <v>17433.169999999998</v>
      </c>
      <c r="H10" s="84"/>
      <c r="I10" s="84"/>
    </row>
    <row r="11" spans="1:9" x14ac:dyDescent="0.25">
      <c r="A11" s="247" t="s">
        <v>652</v>
      </c>
      <c r="B11" s="248" t="s">
        <v>24</v>
      </c>
      <c r="C11" s="249" t="s">
        <v>767</v>
      </c>
      <c r="D11" s="248" t="s">
        <v>68</v>
      </c>
      <c r="E11" s="250">
        <v>286.39999999999998</v>
      </c>
      <c r="F11" s="129">
        <v>273.33</v>
      </c>
      <c r="G11" s="27">
        <f t="shared" si="0"/>
        <v>78281.710000000006</v>
      </c>
      <c r="H11" s="84"/>
      <c r="I11" s="84"/>
    </row>
    <row r="12" spans="1:9" x14ac:dyDescent="0.25">
      <c r="A12" s="247" t="s">
        <v>652</v>
      </c>
      <c r="B12" s="248" t="s">
        <v>28</v>
      </c>
      <c r="C12" s="249" t="s">
        <v>768</v>
      </c>
      <c r="D12" s="248" t="s">
        <v>332</v>
      </c>
      <c r="E12" s="250">
        <v>36858</v>
      </c>
      <c r="F12" s="129">
        <v>1.79</v>
      </c>
      <c r="G12" s="27">
        <f t="shared" si="0"/>
        <v>65975.820000000007</v>
      </c>
      <c r="H12" s="84"/>
      <c r="I12" s="84"/>
    </row>
    <row r="13" spans="1:9" x14ac:dyDescent="0.25">
      <c r="A13" s="247" t="s">
        <v>652</v>
      </c>
      <c r="B13" s="248" t="s">
        <v>32</v>
      </c>
      <c r="C13" s="249" t="s">
        <v>769</v>
      </c>
      <c r="D13" s="248" t="s">
        <v>68</v>
      </c>
      <c r="E13" s="250">
        <v>364.2</v>
      </c>
      <c r="F13" s="129">
        <v>336.05</v>
      </c>
      <c r="G13" s="27">
        <f t="shared" si="0"/>
        <v>122389.41</v>
      </c>
      <c r="H13" s="84"/>
      <c r="I13" s="84"/>
    </row>
    <row r="14" spans="1:9" x14ac:dyDescent="0.25">
      <c r="A14" s="247" t="s">
        <v>652</v>
      </c>
      <c r="B14" s="248" t="s">
        <v>34</v>
      </c>
      <c r="C14" s="249" t="s">
        <v>770</v>
      </c>
      <c r="D14" s="248" t="s">
        <v>332</v>
      </c>
      <c r="E14" s="250">
        <v>82791</v>
      </c>
      <c r="F14" s="129">
        <v>2.14</v>
      </c>
      <c r="G14" s="27">
        <f t="shared" si="0"/>
        <v>177172.74</v>
      </c>
      <c r="H14" s="84"/>
      <c r="I14" s="84"/>
    </row>
    <row r="15" spans="1:9" ht="16.5" customHeight="1" x14ac:dyDescent="0.25">
      <c r="A15" s="247" t="s">
        <v>652</v>
      </c>
      <c r="B15" s="248" t="s">
        <v>75</v>
      </c>
      <c r="C15" s="249" t="s">
        <v>771</v>
      </c>
      <c r="D15" s="248" t="s">
        <v>73</v>
      </c>
      <c r="E15" s="250">
        <v>88</v>
      </c>
      <c r="F15" s="129">
        <v>36.520000000000003</v>
      </c>
      <c r="G15" s="27">
        <f t="shared" si="0"/>
        <v>3213.76</v>
      </c>
      <c r="H15" s="84"/>
      <c r="I15" s="84"/>
    </row>
    <row r="16" spans="1:9" ht="16.5" customHeight="1" x14ac:dyDescent="0.25">
      <c r="A16" s="247" t="s">
        <v>652</v>
      </c>
      <c r="B16" s="248" t="s">
        <v>193</v>
      </c>
      <c r="C16" s="249" t="s">
        <v>772</v>
      </c>
      <c r="D16" s="248" t="s">
        <v>68</v>
      </c>
      <c r="E16" s="250">
        <v>132.69999999999999</v>
      </c>
      <c r="F16" s="129">
        <v>1763.02</v>
      </c>
      <c r="G16" s="27">
        <f t="shared" si="0"/>
        <v>233952.75</v>
      </c>
      <c r="H16" s="84"/>
      <c r="I16" s="84"/>
    </row>
    <row r="17" spans="1:9" x14ac:dyDescent="0.25">
      <c r="A17" s="261" t="s">
        <v>652</v>
      </c>
      <c r="B17" s="262" t="s">
        <v>194</v>
      </c>
      <c r="C17" s="263" t="s">
        <v>773</v>
      </c>
      <c r="D17" s="262" t="s">
        <v>332</v>
      </c>
      <c r="E17" s="264">
        <v>28454</v>
      </c>
      <c r="F17" s="169"/>
      <c r="G17" s="266">
        <f t="shared" si="0"/>
        <v>0</v>
      </c>
      <c r="H17" s="84"/>
      <c r="I17" s="84"/>
    </row>
    <row r="18" spans="1:9" ht="30" x14ac:dyDescent="0.25">
      <c r="A18" s="247" t="s">
        <v>652</v>
      </c>
      <c r="B18" s="248" t="s">
        <v>195</v>
      </c>
      <c r="C18" s="249" t="s">
        <v>774</v>
      </c>
      <c r="D18" s="248" t="s">
        <v>68</v>
      </c>
      <c r="E18" s="250">
        <v>0.6</v>
      </c>
      <c r="F18" s="129">
        <v>5244.94</v>
      </c>
      <c r="G18" s="27">
        <f t="shared" si="0"/>
        <v>3146.96</v>
      </c>
      <c r="H18" s="84"/>
      <c r="I18" s="84"/>
    </row>
    <row r="19" spans="1:9" x14ac:dyDescent="0.25">
      <c r="A19" s="247" t="s">
        <v>652</v>
      </c>
      <c r="B19" s="248" t="s">
        <v>197</v>
      </c>
      <c r="C19" s="249" t="s">
        <v>775</v>
      </c>
      <c r="D19" s="248" t="s">
        <v>127</v>
      </c>
      <c r="E19" s="250">
        <v>175</v>
      </c>
      <c r="F19" s="129">
        <v>18.260000000000002</v>
      </c>
      <c r="G19" s="27">
        <f t="shared" si="0"/>
        <v>3195.5</v>
      </c>
      <c r="H19" s="84"/>
      <c r="I19" s="84"/>
    </row>
    <row r="20" spans="1:9" x14ac:dyDescent="0.25">
      <c r="A20" s="247" t="s">
        <v>652</v>
      </c>
      <c r="B20" s="248" t="s">
        <v>199</v>
      </c>
      <c r="C20" s="249" t="s">
        <v>776</v>
      </c>
      <c r="D20" s="248" t="s">
        <v>68</v>
      </c>
      <c r="E20" s="265">
        <v>72.3</v>
      </c>
      <c r="F20" s="129">
        <v>120.05</v>
      </c>
      <c r="G20" s="27">
        <f t="shared" si="0"/>
        <v>8679.6200000000008</v>
      </c>
      <c r="H20" s="84"/>
      <c r="I20" s="84"/>
    </row>
    <row r="21" spans="1:9" x14ac:dyDescent="0.25">
      <c r="A21" s="247" t="s">
        <v>652</v>
      </c>
      <c r="B21" s="248" t="s">
        <v>201</v>
      </c>
      <c r="C21" s="249" t="s">
        <v>777</v>
      </c>
      <c r="D21" s="248" t="s">
        <v>68</v>
      </c>
      <c r="E21" s="250">
        <v>3.4</v>
      </c>
      <c r="F21" s="129">
        <v>377.54</v>
      </c>
      <c r="G21" s="27">
        <f t="shared" si="0"/>
        <v>1283.6400000000001</v>
      </c>
      <c r="H21" s="84"/>
      <c r="I21" s="84"/>
    </row>
    <row r="22" spans="1:9" x14ac:dyDescent="0.25">
      <c r="A22" s="247" t="s">
        <v>652</v>
      </c>
      <c r="B22" s="248" t="s">
        <v>203</v>
      </c>
      <c r="C22" s="249" t="s">
        <v>778</v>
      </c>
      <c r="D22" s="248" t="s">
        <v>68</v>
      </c>
      <c r="E22" s="250">
        <v>6.8</v>
      </c>
      <c r="F22" s="129">
        <v>566.62</v>
      </c>
      <c r="G22" s="27">
        <f t="shared" si="0"/>
        <v>3853.02</v>
      </c>
      <c r="H22" s="84"/>
      <c r="I22" s="84"/>
    </row>
    <row r="23" spans="1:9" x14ac:dyDescent="0.25">
      <c r="A23" s="247" t="s">
        <v>652</v>
      </c>
      <c r="B23" s="248" t="s">
        <v>205</v>
      </c>
      <c r="C23" s="249" t="s">
        <v>779</v>
      </c>
      <c r="D23" s="248" t="s">
        <v>332</v>
      </c>
      <c r="E23" s="250">
        <v>317</v>
      </c>
      <c r="F23" s="129">
        <v>1.84</v>
      </c>
      <c r="G23" s="27">
        <f t="shared" si="0"/>
        <v>583.28</v>
      </c>
      <c r="H23" s="84"/>
      <c r="I23" s="84"/>
    </row>
    <row r="24" spans="1:9" x14ac:dyDescent="0.25">
      <c r="A24" s="247" t="s">
        <v>652</v>
      </c>
      <c r="B24" s="248" t="s">
        <v>206</v>
      </c>
      <c r="C24" s="249" t="s">
        <v>780</v>
      </c>
      <c r="D24" s="248" t="s">
        <v>68</v>
      </c>
      <c r="E24" s="250">
        <v>0.12</v>
      </c>
      <c r="F24" s="129">
        <v>4556.3500000000004</v>
      </c>
      <c r="G24" s="27">
        <f t="shared" si="0"/>
        <v>546.76</v>
      </c>
      <c r="H24" s="84"/>
      <c r="I24" s="84"/>
    </row>
    <row r="25" spans="1:9" x14ac:dyDescent="0.25">
      <c r="A25" s="247" t="s">
        <v>652</v>
      </c>
      <c r="B25" s="248" t="s">
        <v>207</v>
      </c>
      <c r="C25" s="249" t="s">
        <v>781</v>
      </c>
      <c r="D25" s="248" t="s">
        <v>127</v>
      </c>
      <c r="E25" s="250">
        <v>45</v>
      </c>
      <c r="F25" s="129">
        <v>47.05</v>
      </c>
      <c r="G25" s="27">
        <f t="shared" si="0"/>
        <v>2117.25</v>
      </c>
      <c r="H25" s="84"/>
      <c r="I25" s="84"/>
    </row>
    <row r="26" spans="1:9" x14ac:dyDescent="0.25">
      <c r="A26" s="247" t="s">
        <v>652</v>
      </c>
      <c r="B26" s="248" t="s">
        <v>209</v>
      </c>
      <c r="C26" s="249" t="s">
        <v>782</v>
      </c>
      <c r="D26" s="248" t="s">
        <v>68</v>
      </c>
      <c r="E26" s="250">
        <v>1</v>
      </c>
      <c r="F26" s="129">
        <v>258.3</v>
      </c>
      <c r="G26" s="27">
        <f t="shared" si="0"/>
        <v>258.3</v>
      </c>
      <c r="H26" s="84"/>
      <c r="I26" s="84"/>
    </row>
    <row r="27" spans="1:9" x14ac:dyDescent="0.25">
      <c r="A27" s="247" t="s">
        <v>652</v>
      </c>
      <c r="B27" s="248" t="s">
        <v>211</v>
      </c>
      <c r="C27" s="249" t="s">
        <v>783</v>
      </c>
      <c r="D27" s="248" t="s">
        <v>738</v>
      </c>
      <c r="E27" s="250">
        <v>286</v>
      </c>
      <c r="F27" s="129">
        <v>429.75</v>
      </c>
      <c r="G27" s="27">
        <f t="shared" si="0"/>
        <v>122908.5</v>
      </c>
      <c r="H27" s="84"/>
      <c r="I27" s="84"/>
    </row>
    <row r="28" spans="1:9" x14ac:dyDescent="0.25">
      <c r="A28" s="247" t="s">
        <v>652</v>
      </c>
      <c r="B28" s="248" t="s">
        <v>213</v>
      </c>
      <c r="C28" s="249" t="s">
        <v>784</v>
      </c>
      <c r="D28" s="248" t="s">
        <v>68</v>
      </c>
      <c r="E28" s="250">
        <v>60</v>
      </c>
      <c r="F28" s="129">
        <v>92.41</v>
      </c>
      <c r="G28" s="27">
        <f t="shared" si="0"/>
        <v>5544.6</v>
      </c>
      <c r="H28" s="84"/>
      <c r="I28" s="84"/>
    </row>
    <row r="29" spans="1:9" x14ac:dyDescent="0.25">
      <c r="A29" s="247" t="s">
        <v>652</v>
      </c>
      <c r="B29" s="248" t="s">
        <v>215</v>
      </c>
      <c r="C29" s="249" t="s">
        <v>785</v>
      </c>
      <c r="D29" s="248" t="s">
        <v>738</v>
      </c>
      <c r="E29" s="250">
        <v>437</v>
      </c>
      <c r="F29" s="129">
        <v>17.18</v>
      </c>
      <c r="G29" s="27">
        <f t="shared" si="0"/>
        <v>7507.66</v>
      </c>
      <c r="H29" s="84"/>
      <c r="I29" s="84"/>
    </row>
    <row r="30" spans="1:9" x14ac:dyDescent="0.25">
      <c r="A30" s="247" t="s">
        <v>652</v>
      </c>
      <c r="B30" s="248" t="s">
        <v>348</v>
      </c>
      <c r="C30" s="84" t="s">
        <v>786</v>
      </c>
      <c r="D30" s="248" t="s">
        <v>738</v>
      </c>
      <c r="E30" s="250">
        <v>467</v>
      </c>
      <c r="F30" s="129">
        <v>26.09</v>
      </c>
      <c r="G30" s="27">
        <f t="shared" si="0"/>
        <v>12184.03</v>
      </c>
      <c r="H30" s="84"/>
      <c r="I30" s="84"/>
    </row>
    <row r="31" spans="1:9" x14ac:dyDescent="0.25">
      <c r="A31" s="247" t="s">
        <v>652</v>
      </c>
      <c r="B31" s="248" t="s">
        <v>350</v>
      </c>
      <c r="C31" s="249" t="s">
        <v>787</v>
      </c>
      <c r="D31" s="248" t="s">
        <v>738</v>
      </c>
      <c r="E31" s="250">
        <v>467</v>
      </c>
      <c r="F31" s="129">
        <v>28.92</v>
      </c>
      <c r="G31" s="27">
        <f t="shared" si="0"/>
        <v>13505.64</v>
      </c>
      <c r="H31" s="84"/>
      <c r="I31" s="84"/>
    </row>
    <row r="32" spans="1:9" x14ac:dyDescent="0.25">
      <c r="A32" s="247" t="s">
        <v>652</v>
      </c>
      <c r="B32" s="248" t="s">
        <v>352</v>
      </c>
      <c r="C32" s="249" t="s">
        <v>788</v>
      </c>
      <c r="D32" s="248" t="s">
        <v>738</v>
      </c>
      <c r="E32" s="250">
        <v>20</v>
      </c>
      <c r="F32" s="129">
        <v>4.53</v>
      </c>
      <c r="G32" s="27">
        <f t="shared" si="0"/>
        <v>90.6</v>
      </c>
      <c r="H32" s="84"/>
      <c r="I32" s="84"/>
    </row>
    <row r="33" spans="1:9" x14ac:dyDescent="0.25">
      <c r="A33" s="247" t="s">
        <v>652</v>
      </c>
      <c r="B33" s="248" t="s">
        <v>354</v>
      </c>
      <c r="C33" s="249" t="s">
        <v>789</v>
      </c>
      <c r="D33" s="248" t="s">
        <v>68</v>
      </c>
      <c r="E33" s="250">
        <v>3.7</v>
      </c>
      <c r="F33" s="129">
        <v>146.93</v>
      </c>
      <c r="G33" s="27">
        <f t="shared" si="0"/>
        <v>543.64</v>
      </c>
      <c r="H33" s="84"/>
      <c r="I33" s="84"/>
    </row>
    <row r="34" spans="1:9" x14ac:dyDescent="0.25">
      <c r="A34" s="247" t="s">
        <v>652</v>
      </c>
      <c r="B34" s="248" t="s">
        <v>356</v>
      </c>
      <c r="C34" s="249" t="s">
        <v>790</v>
      </c>
      <c r="D34" s="248" t="s">
        <v>127</v>
      </c>
      <c r="E34" s="250">
        <v>20</v>
      </c>
      <c r="F34" s="129">
        <v>68.13</v>
      </c>
      <c r="G34" s="27">
        <f t="shared" si="0"/>
        <v>1362.6</v>
      </c>
      <c r="H34" s="84"/>
      <c r="I34" s="84"/>
    </row>
    <row r="35" spans="1:9" x14ac:dyDescent="0.25">
      <c r="A35" s="247" t="s">
        <v>652</v>
      </c>
      <c r="B35" s="248" t="s">
        <v>358</v>
      </c>
      <c r="C35" s="249" t="s">
        <v>791</v>
      </c>
      <c r="D35" s="248" t="s">
        <v>68</v>
      </c>
      <c r="E35" s="250">
        <v>1.4</v>
      </c>
      <c r="F35" s="129">
        <v>105.79</v>
      </c>
      <c r="G35" s="27">
        <f t="shared" si="0"/>
        <v>148.11000000000001</v>
      </c>
      <c r="H35" s="84"/>
      <c r="I35" s="84"/>
    </row>
    <row r="36" spans="1:9" x14ac:dyDescent="0.25">
      <c r="A36" s="247" t="s">
        <v>652</v>
      </c>
      <c r="B36" s="248" t="s">
        <v>360</v>
      </c>
      <c r="C36" s="249" t="s">
        <v>792</v>
      </c>
      <c r="D36" s="248" t="s">
        <v>127</v>
      </c>
      <c r="E36" s="250">
        <v>102</v>
      </c>
      <c r="F36" s="129">
        <v>24.99</v>
      </c>
      <c r="G36" s="27">
        <f t="shared" si="0"/>
        <v>2548.98</v>
      </c>
      <c r="H36" s="84"/>
      <c r="I36" s="84"/>
    </row>
    <row r="37" spans="1:9" x14ac:dyDescent="0.25">
      <c r="A37" s="247" t="s">
        <v>652</v>
      </c>
      <c r="B37" s="248" t="s">
        <v>362</v>
      </c>
      <c r="C37" s="249" t="s">
        <v>793</v>
      </c>
      <c r="D37" s="248" t="s">
        <v>738</v>
      </c>
      <c r="E37" s="250">
        <v>3950</v>
      </c>
      <c r="F37" s="129">
        <v>9.1</v>
      </c>
      <c r="G37" s="27">
        <f t="shared" si="0"/>
        <v>35945</v>
      </c>
      <c r="H37" s="84"/>
      <c r="I37" s="84"/>
    </row>
    <row r="38" spans="1:9" x14ac:dyDescent="0.25">
      <c r="A38" s="247" t="s">
        <v>652</v>
      </c>
      <c r="B38" s="248" t="s">
        <v>364</v>
      </c>
      <c r="C38" s="249" t="s">
        <v>794</v>
      </c>
      <c r="D38" s="248" t="s">
        <v>68</v>
      </c>
      <c r="E38" s="250">
        <v>31.4</v>
      </c>
      <c r="F38" s="129">
        <v>1401.08</v>
      </c>
      <c r="G38" s="27">
        <f t="shared" si="0"/>
        <v>43993.91</v>
      </c>
      <c r="H38" s="84"/>
      <c r="I38" s="84"/>
    </row>
    <row r="39" spans="1:9" x14ac:dyDescent="0.25">
      <c r="A39" s="261" t="s">
        <v>652</v>
      </c>
      <c r="B39" s="262" t="s">
        <v>366</v>
      </c>
      <c r="C39" s="263" t="s">
        <v>795</v>
      </c>
      <c r="D39" s="262" t="s">
        <v>332</v>
      </c>
      <c r="E39" s="264">
        <v>3762</v>
      </c>
      <c r="F39" s="169"/>
      <c r="G39" s="266">
        <f t="shared" si="0"/>
        <v>0</v>
      </c>
      <c r="H39" s="84"/>
      <c r="I39" s="84"/>
    </row>
    <row r="40" spans="1:9" x14ac:dyDescent="0.25">
      <c r="A40" s="247" t="s">
        <v>652</v>
      </c>
      <c r="B40" s="248" t="s">
        <v>368</v>
      </c>
      <c r="C40" s="249" t="s">
        <v>796</v>
      </c>
      <c r="D40" s="248" t="s">
        <v>68</v>
      </c>
      <c r="E40" s="250">
        <v>1.7</v>
      </c>
      <c r="F40" s="129">
        <v>3063.53</v>
      </c>
      <c r="G40" s="27">
        <f t="shared" si="0"/>
        <v>5208</v>
      </c>
      <c r="H40" s="84"/>
      <c r="I40" s="84"/>
    </row>
    <row r="41" spans="1:9" x14ac:dyDescent="0.25">
      <c r="A41" s="247" t="s">
        <v>652</v>
      </c>
      <c r="B41" s="248" t="s">
        <v>370</v>
      </c>
      <c r="C41" s="249" t="s">
        <v>797</v>
      </c>
      <c r="D41" s="248" t="s">
        <v>68</v>
      </c>
      <c r="E41" s="250">
        <v>1.7</v>
      </c>
      <c r="F41" s="129">
        <v>299.5</v>
      </c>
      <c r="G41" s="27">
        <f t="shared" si="0"/>
        <v>509.15</v>
      </c>
      <c r="H41" s="84"/>
      <c r="I41" s="84"/>
    </row>
    <row r="42" spans="1:9" x14ac:dyDescent="0.25">
      <c r="A42" s="247" t="s">
        <v>652</v>
      </c>
      <c r="B42" s="248" t="s">
        <v>372</v>
      </c>
      <c r="C42" s="249" t="s">
        <v>768</v>
      </c>
      <c r="D42" s="248" t="s">
        <v>332</v>
      </c>
      <c r="E42" s="250">
        <v>182</v>
      </c>
      <c r="F42" s="129">
        <v>2.14</v>
      </c>
      <c r="G42" s="27">
        <f t="shared" si="0"/>
        <v>389.48</v>
      </c>
      <c r="H42" s="84"/>
      <c r="I42" s="84"/>
    </row>
    <row r="43" spans="1:9" ht="45" x14ac:dyDescent="0.25">
      <c r="A43" s="247" t="s">
        <v>652</v>
      </c>
      <c r="B43" s="248" t="s">
        <v>374</v>
      </c>
      <c r="C43" s="260" t="s">
        <v>905</v>
      </c>
      <c r="D43" s="248" t="s">
        <v>68</v>
      </c>
      <c r="E43" s="250">
        <v>1.6</v>
      </c>
      <c r="F43" s="129">
        <v>824.24</v>
      </c>
      <c r="G43" s="27">
        <f t="shared" si="0"/>
        <v>1318.78</v>
      </c>
      <c r="H43" s="84"/>
      <c r="I43" s="84"/>
    </row>
    <row r="44" spans="1:9" x14ac:dyDescent="0.25">
      <c r="A44" s="247" t="s">
        <v>652</v>
      </c>
      <c r="B44" s="248" t="s">
        <v>694</v>
      </c>
      <c r="C44" s="249" t="s">
        <v>798</v>
      </c>
      <c r="D44" s="248" t="s">
        <v>332</v>
      </c>
      <c r="E44" s="250">
        <v>54</v>
      </c>
      <c r="F44" s="129">
        <v>1.84</v>
      </c>
      <c r="G44" s="27">
        <f t="shared" si="0"/>
        <v>99.36</v>
      </c>
      <c r="H44" s="84"/>
      <c r="I44" s="84"/>
    </row>
    <row r="45" spans="1:9" x14ac:dyDescent="0.25">
      <c r="A45" s="247" t="s">
        <v>652</v>
      </c>
      <c r="B45" s="248" t="s">
        <v>696</v>
      </c>
      <c r="C45" s="249" t="s">
        <v>799</v>
      </c>
      <c r="D45" s="248" t="s">
        <v>127</v>
      </c>
      <c r="E45" s="250">
        <v>79</v>
      </c>
      <c r="F45" s="129">
        <v>56.76</v>
      </c>
      <c r="G45" s="27">
        <f t="shared" si="0"/>
        <v>4484.04</v>
      </c>
      <c r="H45" s="84"/>
      <c r="I45" s="84"/>
    </row>
    <row r="46" spans="1:9" x14ac:dyDescent="0.25">
      <c r="A46" s="247" t="s">
        <v>652</v>
      </c>
      <c r="B46" s="248" t="s">
        <v>698</v>
      </c>
      <c r="C46" s="249" t="s">
        <v>800</v>
      </c>
      <c r="D46" s="248" t="s">
        <v>738</v>
      </c>
      <c r="E46" s="250">
        <v>490</v>
      </c>
      <c r="F46" s="129">
        <v>4.08</v>
      </c>
      <c r="G46" s="27">
        <f t="shared" si="0"/>
        <v>1999.2</v>
      </c>
      <c r="H46" s="84"/>
      <c r="I46" s="84"/>
    </row>
    <row r="47" spans="1:9" x14ac:dyDescent="0.25">
      <c r="A47" s="247" t="s">
        <v>652</v>
      </c>
      <c r="B47" s="248" t="s">
        <v>700</v>
      </c>
      <c r="C47" s="249" t="s">
        <v>801</v>
      </c>
      <c r="D47" s="248" t="s">
        <v>68</v>
      </c>
      <c r="E47" s="250">
        <v>7.2</v>
      </c>
      <c r="F47" s="129">
        <v>34.03</v>
      </c>
      <c r="G47" s="27">
        <f t="shared" si="0"/>
        <v>245.02</v>
      </c>
      <c r="H47" s="84"/>
      <c r="I47" s="84"/>
    </row>
    <row r="48" spans="1:9" x14ac:dyDescent="0.25">
      <c r="A48" s="247" t="s">
        <v>652</v>
      </c>
      <c r="B48" s="248" t="s">
        <v>703</v>
      </c>
      <c r="C48" s="84" t="s">
        <v>802</v>
      </c>
      <c r="D48" s="248" t="s">
        <v>68</v>
      </c>
      <c r="E48" s="250">
        <v>120</v>
      </c>
      <c r="F48" s="129">
        <v>34.03</v>
      </c>
      <c r="G48" s="27">
        <f t="shared" si="0"/>
        <v>4083.6</v>
      </c>
      <c r="H48" s="84"/>
      <c r="I48" s="84"/>
    </row>
    <row r="49" spans="1:9" ht="30" x14ac:dyDescent="0.25">
      <c r="A49" s="247" t="s">
        <v>652</v>
      </c>
      <c r="B49" s="248" t="s">
        <v>705</v>
      </c>
      <c r="C49" s="249" t="s">
        <v>803</v>
      </c>
      <c r="D49" s="248" t="s">
        <v>738</v>
      </c>
      <c r="E49" s="250">
        <v>59</v>
      </c>
      <c r="F49" s="129">
        <v>106.65</v>
      </c>
      <c r="G49" s="27">
        <f t="shared" si="0"/>
        <v>6292.35</v>
      </c>
      <c r="H49" s="84"/>
      <c r="I49" s="84"/>
    </row>
    <row r="50" spans="1:9" x14ac:dyDescent="0.25">
      <c r="A50" s="247" t="s">
        <v>652</v>
      </c>
      <c r="B50" s="248" t="s">
        <v>707</v>
      </c>
      <c r="C50" s="249" t="s">
        <v>804</v>
      </c>
      <c r="D50" s="248" t="s">
        <v>738</v>
      </c>
      <c r="E50" s="250">
        <v>678</v>
      </c>
      <c r="F50" s="129">
        <v>4.08</v>
      </c>
      <c r="G50" s="27">
        <f t="shared" si="0"/>
        <v>2766.24</v>
      </c>
      <c r="H50" s="84"/>
      <c r="I50" s="84"/>
    </row>
    <row r="51" spans="1:9" x14ac:dyDescent="0.25">
      <c r="A51" s="247" t="s">
        <v>652</v>
      </c>
      <c r="B51" s="248" t="s">
        <v>710</v>
      </c>
      <c r="C51" s="249" t="s">
        <v>805</v>
      </c>
      <c r="D51" s="248" t="s">
        <v>68</v>
      </c>
      <c r="E51" s="250">
        <v>3805</v>
      </c>
      <c r="F51" s="129">
        <v>40.75</v>
      </c>
      <c r="G51" s="27">
        <f t="shared" si="0"/>
        <v>155053.75</v>
      </c>
      <c r="H51" s="84"/>
      <c r="I51" s="84"/>
    </row>
    <row r="52" spans="1:9" x14ac:dyDescent="0.25">
      <c r="A52" s="247" t="s">
        <v>652</v>
      </c>
      <c r="B52" s="248" t="s">
        <v>712</v>
      </c>
      <c r="C52" s="249" t="s">
        <v>806</v>
      </c>
      <c r="D52" s="248" t="s">
        <v>807</v>
      </c>
      <c r="E52" s="265">
        <v>68.349999999999994</v>
      </c>
      <c r="F52" s="129">
        <v>1177.5</v>
      </c>
      <c r="G52" s="27">
        <f t="shared" si="0"/>
        <v>80482.13</v>
      </c>
      <c r="H52" s="84"/>
      <c r="I52" s="84"/>
    </row>
    <row r="53" spans="1:9" x14ac:dyDescent="0.25">
      <c r="A53" s="261" t="s">
        <v>652</v>
      </c>
      <c r="B53" s="262" t="s">
        <v>714</v>
      </c>
      <c r="C53" s="263" t="s">
        <v>808</v>
      </c>
      <c r="D53" s="262" t="s">
        <v>332</v>
      </c>
      <c r="E53" s="264">
        <v>7718</v>
      </c>
      <c r="F53" s="169"/>
      <c r="G53" s="266">
        <f t="shared" si="0"/>
        <v>0</v>
      </c>
      <c r="H53" s="84"/>
      <c r="I53" s="84"/>
    </row>
    <row r="54" spans="1:9" x14ac:dyDescent="0.25">
      <c r="A54" s="247" t="s">
        <v>652</v>
      </c>
      <c r="B54" s="248" t="s">
        <v>716</v>
      </c>
      <c r="C54" s="249" t="s">
        <v>809</v>
      </c>
      <c r="D54" s="248" t="s">
        <v>127</v>
      </c>
      <c r="E54" s="250">
        <v>37.6</v>
      </c>
      <c r="F54" s="129">
        <v>6</v>
      </c>
      <c r="G54" s="27">
        <f t="shared" si="0"/>
        <v>225.6</v>
      </c>
      <c r="H54" s="84"/>
      <c r="I54" s="84"/>
    </row>
    <row r="55" spans="1:9" x14ac:dyDescent="0.25">
      <c r="A55" s="247" t="s">
        <v>652</v>
      </c>
      <c r="B55" s="248" t="s">
        <v>718</v>
      </c>
      <c r="C55" s="249" t="s">
        <v>810</v>
      </c>
      <c r="D55" s="248" t="s">
        <v>127</v>
      </c>
      <c r="E55" s="250">
        <v>42</v>
      </c>
      <c r="F55" s="129">
        <v>28.29</v>
      </c>
      <c r="G55" s="27">
        <f t="shared" si="0"/>
        <v>1188.18</v>
      </c>
      <c r="H55" s="84"/>
      <c r="I55" s="84"/>
    </row>
    <row r="56" spans="1:9" x14ac:dyDescent="0.25">
      <c r="A56" s="247" t="s">
        <v>652</v>
      </c>
      <c r="B56" s="248" t="s">
        <v>720</v>
      </c>
      <c r="C56" s="249" t="s">
        <v>811</v>
      </c>
      <c r="D56" s="248" t="s">
        <v>332</v>
      </c>
      <c r="E56" s="250">
        <v>3028</v>
      </c>
      <c r="F56" s="129">
        <v>5.71</v>
      </c>
      <c r="G56" s="27">
        <f t="shared" si="0"/>
        <v>17289.88</v>
      </c>
      <c r="H56" s="84"/>
      <c r="I56" s="84"/>
    </row>
    <row r="57" spans="1:9" x14ac:dyDescent="0.25">
      <c r="A57" s="247" t="s">
        <v>652</v>
      </c>
      <c r="B57" s="248" t="s">
        <v>722</v>
      </c>
      <c r="C57" s="249" t="s">
        <v>812</v>
      </c>
      <c r="D57" s="248" t="s">
        <v>127</v>
      </c>
      <c r="E57" s="250">
        <v>42</v>
      </c>
      <c r="F57" s="129">
        <v>141.6</v>
      </c>
      <c r="G57" s="27">
        <f t="shared" si="0"/>
        <v>5947.2</v>
      </c>
      <c r="H57" s="84"/>
      <c r="I57" s="84"/>
    </row>
    <row r="58" spans="1:9" x14ac:dyDescent="0.25">
      <c r="A58" s="247" t="s">
        <v>652</v>
      </c>
      <c r="B58" s="248" t="s">
        <v>724</v>
      </c>
      <c r="C58" s="249" t="s">
        <v>813</v>
      </c>
      <c r="D58" s="248" t="s">
        <v>127</v>
      </c>
      <c r="E58" s="250">
        <v>66</v>
      </c>
      <c r="F58" s="129">
        <v>95.48</v>
      </c>
      <c r="G58" s="27">
        <f t="shared" si="0"/>
        <v>6301.68</v>
      </c>
      <c r="H58" s="84"/>
      <c r="I58" s="84"/>
    </row>
    <row r="59" spans="1:9" x14ac:dyDescent="0.25">
      <c r="A59" s="247" t="s">
        <v>652</v>
      </c>
      <c r="B59" s="248" t="s">
        <v>726</v>
      </c>
      <c r="C59" s="249" t="s">
        <v>814</v>
      </c>
      <c r="D59" s="248" t="s">
        <v>127</v>
      </c>
      <c r="E59" s="250">
        <v>7</v>
      </c>
      <c r="F59" s="129">
        <v>95.48</v>
      </c>
      <c r="G59" s="27">
        <f t="shared" si="0"/>
        <v>668.36</v>
      </c>
      <c r="H59" s="84"/>
      <c r="I59" s="84"/>
    </row>
    <row r="60" spans="1:9" ht="30" x14ac:dyDescent="0.25">
      <c r="A60" s="247" t="s">
        <v>652</v>
      </c>
      <c r="B60" s="248" t="s">
        <v>728</v>
      </c>
      <c r="C60" s="249" t="s">
        <v>815</v>
      </c>
      <c r="D60" s="248" t="s">
        <v>738</v>
      </c>
      <c r="E60" s="250">
        <v>8</v>
      </c>
      <c r="F60" s="129">
        <v>203.96</v>
      </c>
      <c r="G60" s="27">
        <f t="shared" si="0"/>
        <v>1631.68</v>
      </c>
      <c r="H60" s="84"/>
      <c r="I60" s="84"/>
    </row>
    <row r="61" spans="1:9" ht="30" x14ac:dyDescent="0.25">
      <c r="A61" s="247" t="s">
        <v>652</v>
      </c>
      <c r="B61" s="248" t="s">
        <v>730</v>
      </c>
      <c r="C61" s="249" t="s">
        <v>816</v>
      </c>
      <c r="D61" s="248" t="s">
        <v>738</v>
      </c>
      <c r="E61" s="250">
        <v>30</v>
      </c>
      <c r="F61" s="129">
        <v>203.96</v>
      </c>
      <c r="G61" s="27">
        <f t="shared" si="0"/>
        <v>6118.8</v>
      </c>
      <c r="H61" s="84"/>
      <c r="I61" s="84"/>
    </row>
    <row r="62" spans="1:9" x14ac:dyDescent="0.25">
      <c r="A62" s="247" t="s">
        <v>652</v>
      </c>
      <c r="B62" s="248" t="s">
        <v>732</v>
      </c>
      <c r="C62" s="249" t="s">
        <v>344</v>
      </c>
      <c r="D62" s="248" t="s">
        <v>332</v>
      </c>
      <c r="E62" s="250">
        <v>262</v>
      </c>
      <c r="F62" s="129">
        <v>1.84</v>
      </c>
      <c r="G62" s="27">
        <f t="shared" si="0"/>
        <v>482.08</v>
      </c>
      <c r="H62" s="84"/>
      <c r="I62" s="84"/>
    </row>
    <row r="63" spans="1:9" x14ac:dyDescent="0.25">
      <c r="A63" s="247" t="s">
        <v>652</v>
      </c>
      <c r="B63" s="248" t="s">
        <v>734</v>
      </c>
      <c r="C63" s="249" t="s">
        <v>817</v>
      </c>
      <c r="D63" s="248" t="s">
        <v>738</v>
      </c>
      <c r="E63" s="250">
        <v>947</v>
      </c>
      <c r="F63" s="129">
        <v>16.72</v>
      </c>
      <c r="G63" s="27">
        <f t="shared" si="0"/>
        <v>15833.84</v>
      </c>
      <c r="H63" s="84"/>
      <c r="I63" s="84"/>
    </row>
    <row r="64" spans="1:9" x14ac:dyDescent="0.25">
      <c r="A64" s="247" t="s">
        <v>652</v>
      </c>
      <c r="B64" s="248" t="s">
        <v>736</v>
      </c>
      <c r="C64" s="249" t="s">
        <v>818</v>
      </c>
      <c r="D64" s="248" t="s">
        <v>127</v>
      </c>
      <c r="E64" s="250">
        <v>83</v>
      </c>
      <c r="F64" s="129">
        <v>358.19</v>
      </c>
      <c r="G64" s="27">
        <f t="shared" si="0"/>
        <v>29729.77</v>
      </c>
      <c r="H64" s="84"/>
      <c r="I64" s="84"/>
    </row>
    <row r="65" spans="1:9" x14ac:dyDescent="0.25">
      <c r="A65" s="247" t="s">
        <v>652</v>
      </c>
      <c r="B65" s="248" t="s">
        <v>739</v>
      </c>
      <c r="C65" s="249" t="s">
        <v>819</v>
      </c>
      <c r="D65" s="248" t="s">
        <v>738</v>
      </c>
      <c r="E65" s="250">
        <v>84</v>
      </c>
      <c r="F65" s="129">
        <v>85.22</v>
      </c>
      <c r="G65" s="27">
        <f t="shared" si="0"/>
        <v>7158.48</v>
      </c>
      <c r="H65" s="84"/>
      <c r="I65" s="84"/>
    </row>
    <row r="66" spans="1:9" x14ac:dyDescent="0.25">
      <c r="A66" s="247" t="s">
        <v>652</v>
      </c>
      <c r="B66" s="248" t="s">
        <v>741</v>
      </c>
      <c r="C66" s="35" t="s">
        <v>820</v>
      </c>
      <c r="D66" s="248" t="s">
        <v>738</v>
      </c>
      <c r="E66" s="250">
        <v>250</v>
      </c>
      <c r="F66" s="129">
        <v>10.43</v>
      </c>
      <c r="G66" s="27">
        <f t="shared" si="0"/>
        <v>2607.5</v>
      </c>
      <c r="H66" s="84"/>
      <c r="I66" s="84"/>
    </row>
    <row r="67" spans="1:9" x14ac:dyDescent="0.25">
      <c r="A67" s="247" t="s">
        <v>652</v>
      </c>
      <c r="B67" s="248" t="s">
        <v>743</v>
      </c>
      <c r="C67" s="249" t="s">
        <v>821</v>
      </c>
      <c r="D67" s="248" t="s">
        <v>65</v>
      </c>
      <c r="E67" s="250">
        <v>70</v>
      </c>
      <c r="F67" s="129">
        <v>89.82</v>
      </c>
      <c r="G67" s="27">
        <f t="shared" si="0"/>
        <v>6287.4</v>
      </c>
      <c r="H67" s="84"/>
      <c r="I67" s="84"/>
    </row>
    <row r="68" spans="1:9" x14ac:dyDescent="0.25">
      <c r="A68" s="247" t="s">
        <v>652</v>
      </c>
      <c r="B68" s="248" t="s">
        <v>745</v>
      </c>
      <c r="C68" s="249" t="s">
        <v>822</v>
      </c>
      <c r="D68" s="248" t="s">
        <v>73</v>
      </c>
      <c r="E68" s="250">
        <v>28</v>
      </c>
      <c r="F68" s="129">
        <v>127.61</v>
      </c>
      <c r="G68" s="27">
        <f t="shared" si="0"/>
        <v>3573.08</v>
      </c>
      <c r="H68" s="84"/>
      <c r="I68" s="84"/>
    </row>
    <row r="69" spans="1:9" ht="15.75" thickBot="1" x14ac:dyDescent="0.3">
      <c r="A69" s="247" t="s">
        <v>652</v>
      </c>
      <c r="B69" s="248" t="s">
        <v>747</v>
      </c>
      <c r="C69" s="249" t="s">
        <v>823</v>
      </c>
      <c r="D69" s="248" t="s">
        <v>65</v>
      </c>
      <c r="E69" s="250">
        <v>7</v>
      </c>
      <c r="F69" s="129">
        <v>474.58</v>
      </c>
      <c r="G69" s="27">
        <f t="shared" ref="G69:G70" si="1">ROUND((E69*F69),2)</f>
        <v>3322.06</v>
      </c>
      <c r="H69" s="84"/>
      <c r="I69" s="84"/>
    </row>
    <row r="70" spans="1:9" ht="29.25" thickBot="1" x14ac:dyDescent="0.3">
      <c r="A70" s="251" t="s">
        <v>652</v>
      </c>
      <c r="B70" s="252" t="s">
        <v>749</v>
      </c>
      <c r="C70" s="253" t="s">
        <v>824</v>
      </c>
      <c r="D70" s="252" t="s">
        <v>127</v>
      </c>
      <c r="E70" s="254">
        <v>50</v>
      </c>
      <c r="F70" s="130">
        <v>140.01</v>
      </c>
      <c r="G70" s="55">
        <f t="shared" si="1"/>
        <v>7000.5</v>
      </c>
      <c r="H70" s="259" t="s">
        <v>757</v>
      </c>
      <c r="I70" s="211">
        <f>ROUND(SUM(G5:G70),2)</f>
        <v>1413991.18</v>
      </c>
    </row>
    <row r="71" spans="1:9" ht="15.75" thickBot="1" x14ac:dyDescent="0.3">
      <c r="A71" s="83"/>
      <c r="B71" s="255"/>
      <c r="C71" s="256"/>
      <c r="D71" s="257"/>
      <c r="E71" s="258" t="s">
        <v>825</v>
      </c>
      <c r="F71" s="131"/>
      <c r="G71" s="115">
        <f>SUM(G5:G70)</f>
        <v>1413991.1800000004</v>
      </c>
      <c r="H71" s="84"/>
      <c r="I71" s="84"/>
    </row>
    <row r="72" spans="1:9" x14ac:dyDescent="0.25">
      <c r="D72" s="132"/>
      <c r="H72" s="84"/>
      <c r="I72" s="84"/>
    </row>
  </sheetData>
  <sheetProtection algorithmName="SHA-512" hashValue="uGpzkKHD99M6D+RpsT1WqQ1Mdv4Yfs0jHMDfbVKQF+UwcBBIas57fMpMSaseTMW8fKxQc7oj/J7WDkcFzR6hRQ==" saltValue="6BaBekMbghc7TVM2EePAuw==" spinCount="100000" sheet="1" objects="1" scenarios="1"/>
  <mergeCells count="1">
    <mergeCell ref="A1:G1"/>
  </mergeCells>
  <pageMargins left="0.82677165354330717" right="0.23622047244094491" top="0.74803149606299213" bottom="0.74803149606299213" header="0.31496062992125984" footer="0.31496062992125984"/>
  <pageSetup paperSize="9" scale="7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69"/>
  <sheetViews>
    <sheetView topLeftCell="A58" zoomScaleNormal="100" workbookViewId="0">
      <selection activeCell="H70" sqref="H70"/>
    </sheetView>
  </sheetViews>
  <sheetFormatPr defaultColWidth="9.140625" defaultRowHeight="15" x14ac:dyDescent="0.25"/>
  <cols>
    <col min="1" max="1" width="31.7109375" style="34" bestFit="1" customWidth="1"/>
    <col min="2" max="2" width="8.28515625" style="34" bestFit="1" customWidth="1"/>
    <col min="3" max="3" width="89.140625" style="285" customWidth="1"/>
    <col min="4" max="4" width="9.140625" style="5" customWidth="1"/>
    <col min="5" max="5" width="16.28515625" style="284" customWidth="1"/>
    <col min="6" max="6" width="21.5703125" style="85" customWidth="1"/>
    <col min="7" max="7" width="14.7109375" style="5" customWidth="1"/>
    <col min="8" max="8" width="21.5703125" style="4" customWidth="1"/>
    <col min="9" max="9" width="16.140625" style="5" customWidth="1"/>
    <col min="10" max="10" width="9.140625" style="5"/>
    <col min="11" max="11" width="11.42578125" style="5" bestFit="1" customWidth="1"/>
    <col min="12" max="14" width="9.140625" style="5"/>
    <col min="15" max="15" width="11.42578125" style="5" bestFit="1" customWidth="1"/>
    <col min="16" max="16384" width="9.140625" style="5"/>
  </cols>
  <sheetData>
    <row r="1" spans="1:9" ht="40.15" customHeight="1" x14ac:dyDescent="0.25">
      <c r="A1" s="321" t="s">
        <v>49</v>
      </c>
      <c r="B1" s="321"/>
      <c r="C1" s="321"/>
      <c r="D1" s="321"/>
      <c r="E1" s="321"/>
      <c r="F1" s="321"/>
      <c r="G1" s="279"/>
    </row>
    <row r="2" spans="1:9" ht="21.75" customHeight="1" thickBot="1" x14ac:dyDescent="0.3">
      <c r="A2" s="213"/>
      <c r="B2" s="213"/>
      <c r="C2" s="214"/>
      <c r="D2" s="213"/>
      <c r="E2" s="215"/>
      <c r="F2" s="213"/>
      <c r="G2" s="213"/>
    </row>
    <row r="3" spans="1:9" ht="21.75" customHeight="1" x14ac:dyDescent="0.25">
      <c r="A3" s="316" t="s">
        <v>50</v>
      </c>
      <c r="B3" s="317"/>
      <c r="C3" s="317"/>
      <c r="D3" s="317"/>
      <c r="E3" s="317"/>
      <c r="F3" s="216"/>
      <c r="G3" s="217"/>
    </row>
    <row r="4" spans="1:9" ht="36.6" customHeight="1" thickBot="1" x14ac:dyDescent="0.3">
      <c r="A4" s="10" t="s">
        <v>51</v>
      </c>
      <c r="B4" s="11" t="s">
        <v>52</v>
      </c>
      <c r="C4" s="12" t="s">
        <v>53</v>
      </c>
      <c r="D4" s="13" t="s">
        <v>54</v>
      </c>
      <c r="E4" s="137" t="s">
        <v>55</v>
      </c>
      <c r="F4" s="280" t="s">
        <v>56</v>
      </c>
      <c r="G4" s="15" t="s">
        <v>57</v>
      </c>
      <c r="H4" s="193"/>
      <c r="I4" s="84"/>
    </row>
    <row r="5" spans="1:9" x14ac:dyDescent="0.25">
      <c r="A5" s="16" t="s">
        <v>58</v>
      </c>
      <c r="B5" s="17" t="s">
        <v>59</v>
      </c>
      <c r="C5" s="18" t="s">
        <v>60</v>
      </c>
      <c r="D5" s="19" t="s">
        <v>61</v>
      </c>
      <c r="E5" s="138">
        <v>0.1</v>
      </c>
      <c r="F5" s="20">
        <v>433</v>
      </c>
      <c r="G5" s="21">
        <f t="shared" ref="G5:G66" si="0">ROUND((E5*F5),2)</f>
        <v>43.3</v>
      </c>
      <c r="H5" s="193"/>
      <c r="I5" s="287"/>
    </row>
    <row r="6" spans="1:9" x14ac:dyDescent="0.25">
      <c r="A6" s="22" t="s">
        <v>58</v>
      </c>
      <c r="B6" s="23" t="s">
        <v>6</v>
      </c>
      <c r="C6" s="24" t="s">
        <v>62</v>
      </c>
      <c r="D6" s="25" t="s">
        <v>63</v>
      </c>
      <c r="E6" s="87">
        <v>750</v>
      </c>
      <c r="F6" s="26">
        <v>4.25</v>
      </c>
      <c r="G6" s="27">
        <f t="shared" si="0"/>
        <v>3187.5</v>
      </c>
      <c r="H6" s="200"/>
      <c r="I6" s="201"/>
    </row>
    <row r="7" spans="1:9" ht="30" x14ac:dyDescent="0.25">
      <c r="A7" s="22" t="s">
        <v>58</v>
      </c>
      <c r="B7" s="23" t="s">
        <v>10</v>
      </c>
      <c r="C7" s="24" t="s">
        <v>64</v>
      </c>
      <c r="D7" s="25" t="s">
        <v>65</v>
      </c>
      <c r="E7" s="87">
        <v>360</v>
      </c>
      <c r="F7" s="26">
        <v>18.41</v>
      </c>
      <c r="G7" s="27">
        <f t="shared" si="0"/>
        <v>6627.6</v>
      </c>
      <c r="H7" s="200"/>
      <c r="I7" s="201"/>
    </row>
    <row r="8" spans="1:9" x14ac:dyDescent="0.25">
      <c r="A8" s="22" t="s">
        <v>58</v>
      </c>
      <c r="B8" s="23" t="s">
        <v>14</v>
      </c>
      <c r="C8" s="24" t="s">
        <v>66</v>
      </c>
      <c r="D8" s="25" t="s">
        <v>63</v>
      </c>
      <c r="E8" s="87">
        <v>645</v>
      </c>
      <c r="F8" s="26">
        <v>0.72</v>
      </c>
      <c r="G8" s="27">
        <f t="shared" si="0"/>
        <v>464.4</v>
      </c>
      <c r="H8" s="200"/>
      <c r="I8" s="201"/>
    </row>
    <row r="9" spans="1:9" ht="18" x14ac:dyDescent="0.25">
      <c r="A9" s="22" t="s">
        <v>58</v>
      </c>
      <c r="B9" s="23" t="s">
        <v>16</v>
      </c>
      <c r="C9" s="24" t="s">
        <v>67</v>
      </c>
      <c r="D9" s="25" t="s">
        <v>68</v>
      </c>
      <c r="E9" s="87">
        <v>65</v>
      </c>
      <c r="F9" s="26">
        <v>-9.58</v>
      </c>
      <c r="G9" s="27">
        <f t="shared" si="0"/>
        <v>-622.70000000000005</v>
      </c>
      <c r="H9" s="200"/>
      <c r="I9" s="201"/>
    </row>
    <row r="10" spans="1:9" ht="30" x14ac:dyDescent="0.25">
      <c r="A10" s="22" t="s">
        <v>58</v>
      </c>
      <c r="B10" s="23" t="s">
        <v>20</v>
      </c>
      <c r="C10" s="24" t="s">
        <v>69</v>
      </c>
      <c r="D10" s="25" t="s">
        <v>68</v>
      </c>
      <c r="E10" s="87">
        <v>65</v>
      </c>
      <c r="F10" s="26">
        <v>15.44</v>
      </c>
      <c r="G10" s="27">
        <f t="shared" si="0"/>
        <v>1003.6</v>
      </c>
      <c r="H10" s="200"/>
      <c r="I10" s="201"/>
    </row>
    <row r="11" spans="1:9" x14ac:dyDescent="0.25">
      <c r="A11" s="22" t="s">
        <v>58</v>
      </c>
      <c r="B11" s="23" t="s">
        <v>24</v>
      </c>
      <c r="C11" s="24" t="s">
        <v>70</v>
      </c>
      <c r="D11" s="25" t="s">
        <v>63</v>
      </c>
      <c r="E11" s="87">
        <v>705</v>
      </c>
      <c r="F11" s="26">
        <v>0.87</v>
      </c>
      <c r="G11" s="27">
        <f t="shared" si="0"/>
        <v>613.35</v>
      </c>
      <c r="H11" s="200"/>
      <c r="I11" s="201"/>
    </row>
    <row r="12" spans="1:9" ht="30" customHeight="1" x14ac:dyDescent="0.25">
      <c r="A12" s="22" t="s">
        <v>58</v>
      </c>
      <c r="B12" s="23" t="s">
        <v>28</v>
      </c>
      <c r="C12" s="24" t="s">
        <v>71</v>
      </c>
      <c r="D12" s="25" t="s">
        <v>63</v>
      </c>
      <c r="E12" s="87">
        <v>570</v>
      </c>
      <c r="F12" s="26">
        <v>3.38</v>
      </c>
      <c r="G12" s="27">
        <f t="shared" si="0"/>
        <v>1926.6</v>
      </c>
      <c r="H12" s="200"/>
      <c r="I12" s="201"/>
    </row>
    <row r="13" spans="1:9" x14ac:dyDescent="0.25">
      <c r="A13" s="22" t="s">
        <v>58</v>
      </c>
      <c r="B13" s="23" t="s">
        <v>32</v>
      </c>
      <c r="C13" s="28" t="s">
        <v>72</v>
      </c>
      <c r="D13" s="25" t="s">
        <v>73</v>
      </c>
      <c r="E13" s="87">
        <v>2</v>
      </c>
      <c r="F13" s="26">
        <v>25.74</v>
      </c>
      <c r="G13" s="27">
        <f t="shared" si="0"/>
        <v>51.48</v>
      </c>
      <c r="H13" s="200"/>
      <c r="I13" s="201"/>
    </row>
    <row r="14" spans="1:9" ht="15.75" thickBot="1" x14ac:dyDescent="0.3">
      <c r="A14" s="22" t="s">
        <v>58</v>
      </c>
      <c r="B14" s="23" t="s">
        <v>34</v>
      </c>
      <c r="C14" s="28" t="s">
        <v>74</v>
      </c>
      <c r="D14" s="25" t="s">
        <v>73</v>
      </c>
      <c r="E14" s="87">
        <v>2</v>
      </c>
      <c r="F14" s="26">
        <v>9</v>
      </c>
      <c r="G14" s="27">
        <f t="shared" si="0"/>
        <v>18</v>
      </c>
      <c r="H14" s="200"/>
      <c r="I14" s="201"/>
    </row>
    <row r="15" spans="1:9" ht="29.25" thickBot="1" x14ac:dyDescent="0.3">
      <c r="A15" s="22" t="s">
        <v>58</v>
      </c>
      <c r="B15" s="23" t="s">
        <v>75</v>
      </c>
      <c r="C15" s="29" t="s">
        <v>76</v>
      </c>
      <c r="D15" s="25" t="s">
        <v>73</v>
      </c>
      <c r="E15" s="87">
        <v>19</v>
      </c>
      <c r="F15" s="30">
        <v>3.05</v>
      </c>
      <c r="G15" s="27">
        <f t="shared" si="0"/>
        <v>57.95</v>
      </c>
      <c r="H15" s="210" t="s">
        <v>77</v>
      </c>
      <c r="I15" s="211">
        <f>ROUND(SUM(G5:G15),2)</f>
        <v>13371.08</v>
      </c>
    </row>
    <row r="16" spans="1:9" s="34" customFormat="1" ht="18" x14ac:dyDescent="0.25">
      <c r="A16" s="16" t="s">
        <v>78</v>
      </c>
      <c r="B16" s="17" t="s">
        <v>35</v>
      </c>
      <c r="C16" s="31" t="s">
        <v>79</v>
      </c>
      <c r="D16" s="32" t="s">
        <v>80</v>
      </c>
      <c r="E16" s="138">
        <v>156</v>
      </c>
      <c r="F16" s="33">
        <v>4.49</v>
      </c>
      <c r="G16" s="21">
        <f t="shared" si="0"/>
        <v>700.44</v>
      </c>
      <c r="H16" s="83"/>
      <c r="I16" s="83"/>
    </row>
    <row r="17" spans="1:9" s="34" customFormat="1" ht="18" x14ac:dyDescent="0.25">
      <c r="A17" s="22" t="s">
        <v>78</v>
      </c>
      <c r="B17" s="23" t="s">
        <v>81</v>
      </c>
      <c r="C17" s="35" t="s">
        <v>82</v>
      </c>
      <c r="D17" s="36" t="s">
        <v>80</v>
      </c>
      <c r="E17" s="87">
        <v>140</v>
      </c>
      <c r="F17" s="37">
        <v>6.35</v>
      </c>
      <c r="G17" s="27">
        <f t="shared" si="0"/>
        <v>889</v>
      </c>
      <c r="H17" s="238"/>
      <c r="I17" s="83"/>
    </row>
    <row r="18" spans="1:9" s="34" customFormat="1" ht="18" x14ac:dyDescent="0.25">
      <c r="A18" s="22" t="s">
        <v>78</v>
      </c>
      <c r="B18" s="23" t="s">
        <v>83</v>
      </c>
      <c r="C18" s="35" t="s">
        <v>84</v>
      </c>
      <c r="D18" s="36" t="s">
        <v>80</v>
      </c>
      <c r="E18" s="87">
        <v>16</v>
      </c>
      <c r="F18" s="37">
        <v>2.5</v>
      </c>
      <c r="G18" s="27">
        <f t="shared" si="0"/>
        <v>40</v>
      </c>
      <c r="H18" s="238"/>
      <c r="I18" s="83"/>
    </row>
    <row r="19" spans="1:9" s="34" customFormat="1" ht="18" x14ac:dyDescent="0.25">
      <c r="A19" s="22" t="s">
        <v>78</v>
      </c>
      <c r="B19" s="23" t="s">
        <v>85</v>
      </c>
      <c r="C19" s="35" t="s">
        <v>86</v>
      </c>
      <c r="D19" s="36" t="s">
        <v>80</v>
      </c>
      <c r="E19" s="87">
        <v>220</v>
      </c>
      <c r="F19" s="37">
        <v>3.88</v>
      </c>
      <c r="G19" s="27">
        <f t="shared" si="0"/>
        <v>853.6</v>
      </c>
      <c r="H19" s="238"/>
      <c r="I19" s="83"/>
    </row>
    <row r="20" spans="1:9" s="34" customFormat="1" ht="18" x14ac:dyDescent="0.25">
      <c r="A20" s="22" t="s">
        <v>78</v>
      </c>
      <c r="B20" s="23" t="s">
        <v>87</v>
      </c>
      <c r="C20" s="35" t="s">
        <v>88</v>
      </c>
      <c r="D20" s="36" t="s">
        <v>80</v>
      </c>
      <c r="E20" s="87">
        <v>4580</v>
      </c>
      <c r="F20" s="37">
        <v>5.42</v>
      </c>
      <c r="G20" s="27">
        <f t="shared" si="0"/>
        <v>24823.599999999999</v>
      </c>
      <c r="H20" s="238"/>
      <c r="I20" s="83"/>
    </row>
    <row r="21" spans="1:9" s="34" customFormat="1" x14ac:dyDescent="0.25">
      <c r="A21" s="22" t="s">
        <v>78</v>
      </c>
      <c r="B21" s="23" t="s">
        <v>89</v>
      </c>
      <c r="C21" s="35" t="s">
        <v>90</v>
      </c>
      <c r="D21" s="25" t="s">
        <v>63</v>
      </c>
      <c r="E21" s="87">
        <v>2375</v>
      </c>
      <c r="F21" s="37">
        <v>0.54</v>
      </c>
      <c r="G21" s="27">
        <f t="shared" si="0"/>
        <v>1282.5</v>
      </c>
      <c r="H21" s="199"/>
      <c r="I21" s="83"/>
    </row>
    <row r="22" spans="1:9" s="34" customFormat="1" ht="18" customHeight="1" x14ac:dyDescent="0.25">
      <c r="A22" s="38" t="s">
        <v>78</v>
      </c>
      <c r="B22" s="23" t="s">
        <v>91</v>
      </c>
      <c r="C22" s="35" t="s">
        <v>92</v>
      </c>
      <c r="D22" s="39" t="s">
        <v>63</v>
      </c>
      <c r="E22" s="139">
        <v>125</v>
      </c>
      <c r="F22" s="40">
        <v>0.56999999999999995</v>
      </c>
      <c r="G22" s="41">
        <f t="shared" si="0"/>
        <v>71.25</v>
      </c>
      <c r="H22" s="83"/>
      <c r="I22" s="83"/>
    </row>
    <row r="23" spans="1:9" s="34" customFormat="1" x14ac:dyDescent="0.25">
      <c r="A23" s="22" t="s">
        <v>78</v>
      </c>
      <c r="B23" s="23" t="s">
        <v>93</v>
      </c>
      <c r="C23" s="35" t="s">
        <v>94</v>
      </c>
      <c r="D23" s="25" t="s">
        <v>63</v>
      </c>
      <c r="E23" s="87">
        <v>1638</v>
      </c>
      <c r="F23" s="37">
        <v>0.15</v>
      </c>
      <c r="G23" s="27">
        <f t="shared" si="0"/>
        <v>245.7</v>
      </c>
      <c r="H23" s="200"/>
      <c r="I23" s="201"/>
    </row>
    <row r="24" spans="1:9" s="34" customFormat="1" x14ac:dyDescent="0.25">
      <c r="A24" s="22" t="s">
        <v>78</v>
      </c>
      <c r="B24" s="23" t="s">
        <v>95</v>
      </c>
      <c r="C24" s="35" t="s">
        <v>96</v>
      </c>
      <c r="D24" s="25" t="s">
        <v>63</v>
      </c>
      <c r="E24" s="87">
        <v>162</v>
      </c>
      <c r="F24" s="37">
        <v>0.2</v>
      </c>
      <c r="G24" s="27">
        <f t="shared" si="0"/>
        <v>32.4</v>
      </c>
      <c r="H24" s="200"/>
      <c r="I24" s="201"/>
    </row>
    <row r="25" spans="1:9" s="34" customFormat="1" x14ac:dyDescent="0.25">
      <c r="A25" s="22" t="s">
        <v>78</v>
      </c>
      <c r="B25" s="23" t="s">
        <v>97</v>
      </c>
      <c r="C25" s="35" t="s">
        <v>98</v>
      </c>
      <c r="D25" s="25" t="s">
        <v>63</v>
      </c>
      <c r="E25" s="87">
        <v>2340</v>
      </c>
      <c r="F25" s="37">
        <v>1.02</v>
      </c>
      <c r="G25" s="27">
        <f t="shared" si="0"/>
        <v>2386.8000000000002</v>
      </c>
      <c r="H25" s="200"/>
      <c r="I25" s="201"/>
    </row>
    <row r="26" spans="1:9" s="34" customFormat="1" ht="15.75" thickBot="1" x14ac:dyDescent="0.3">
      <c r="A26" s="22" t="s">
        <v>78</v>
      </c>
      <c r="B26" s="23" t="s">
        <v>99</v>
      </c>
      <c r="C26" s="42" t="s">
        <v>100</v>
      </c>
      <c r="D26" s="25" t="s">
        <v>63</v>
      </c>
      <c r="E26" s="87">
        <v>115</v>
      </c>
      <c r="F26" s="37">
        <v>5.98</v>
      </c>
      <c r="G26" s="27">
        <f t="shared" si="0"/>
        <v>687.7</v>
      </c>
      <c r="H26" s="200"/>
      <c r="I26" s="201"/>
    </row>
    <row r="27" spans="1:9" s="34" customFormat="1" ht="29.25" thickBot="1" x14ac:dyDescent="0.3">
      <c r="A27" s="38" t="s">
        <v>78</v>
      </c>
      <c r="B27" s="43" t="s">
        <v>101</v>
      </c>
      <c r="C27" s="286" t="s">
        <v>102</v>
      </c>
      <c r="D27" s="39" t="s">
        <v>63</v>
      </c>
      <c r="E27" s="139">
        <v>1425</v>
      </c>
      <c r="F27" s="40">
        <v>4.13</v>
      </c>
      <c r="G27" s="41">
        <f t="shared" si="0"/>
        <v>5885.25</v>
      </c>
      <c r="H27" s="210" t="s">
        <v>103</v>
      </c>
      <c r="I27" s="211">
        <f>ROUND(SUM(G16:G27),2)</f>
        <v>37898.239999999998</v>
      </c>
    </row>
    <row r="28" spans="1:9" s="34" customFormat="1" ht="30" x14ac:dyDescent="0.25">
      <c r="A28" s="16" t="s">
        <v>104</v>
      </c>
      <c r="B28" s="17" t="s">
        <v>37</v>
      </c>
      <c r="C28" s="44" t="s">
        <v>105</v>
      </c>
      <c r="D28" s="32" t="s">
        <v>80</v>
      </c>
      <c r="E28" s="138">
        <v>486</v>
      </c>
      <c r="F28" s="45">
        <v>18.89</v>
      </c>
      <c r="G28" s="21">
        <f t="shared" si="0"/>
        <v>9180.5400000000009</v>
      </c>
      <c r="H28" s="318" t="s">
        <v>106</v>
      </c>
      <c r="I28" s="201"/>
    </row>
    <row r="29" spans="1:9" s="34" customFormat="1" ht="30" x14ac:dyDescent="0.25">
      <c r="A29" s="22" t="s">
        <v>104</v>
      </c>
      <c r="B29" s="23" t="s">
        <v>39</v>
      </c>
      <c r="C29" s="46" t="s">
        <v>107</v>
      </c>
      <c r="D29" s="25" t="s">
        <v>63</v>
      </c>
      <c r="E29" s="140">
        <v>744</v>
      </c>
      <c r="F29" s="47">
        <v>13.79</v>
      </c>
      <c r="G29" s="27">
        <f t="shared" si="0"/>
        <v>10259.76</v>
      </c>
      <c r="H29" s="319"/>
      <c r="I29" s="201"/>
    </row>
    <row r="30" spans="1:9" s="34" customFormat="1" ht="30" x14ac:dyDescent="0.25">
      <c r="A30" s="22" t="s">
        <v>104</v>
      </c>
      <c r="B30" s="23" t="s">
        <v>108</v>
      </c>
      <c r="C30" s="46" t="s">
        <v>109</v>
      </c>
      <c r="D30" s="25" t="s">
        <v>63</v>
      </c>
      <c r="E30" s="140">
        <v>685</v>
      </c>
      <c r="F30" s="47">
        <v>14.66</v>
      </c>
      <c r="G30" s="27">
        <f t="shared" si="0"/>
        <v>10042.1</v>
      </c>
      <c r="H30" s="319"/>
      <c r="I30" s="201"/>
    </row>
    <row r="31" spans="1:9" s="34" customFormat="1" ht="30" x14ac:dyDescent="0.25">
      <c r="A31" s="22" t="s">
        <v>104</v>
      </c>
      <c r="B31" s="23" t="s">
        <v>110</v>
      </c>
      <c r="C31" s="191" t="s">
        <v>896</v>
      </c>
      <c r="D31" s="48" t="s">
        <v>63</v>
      </c>
      <c r="E31" s="140">
        <v>682</v>
      </c>
      <c r="F31" s="47">
        <v>0.38</v>
      </c>
      <c r="G31" s="27">
        <f t="shared" si="0"/>
        <v>259.16000000000003</v>
      </c>
      <c r="H31" s="319"/>
      <c r="I31" s="201"/>
    </row>
    <row r="32" spans="1:9" s="34" customFormat="1" ht="30" x14ac:dyDescent="0.25">
      <c r="A32" s="22" t="s">
        <v>104</v>
      </c>
      <c r="B32" s="23" t="s">
        <v>111</v>
      </c>
      <c r="C32" s="46" t="s">
        <v>112</v>
      </c>
      <c r="D32" s="25" t="s">
        <v>63</v>
      </c>
      <c r="E32" s="140">
        <v>680</v>
      </c>
      <c r="F32" s="47">
        <v>14.85</v>
      </c>
      <c r="G32" s="27">
        <f t="shared" si="0"/>
        <v>10098</v>
      </c>
      <c r="H32" s="319"/>
      <c r="I32" s="201"/>
    </row>
    <row r="33" spans="1:9" s="34" customFormat="1" ht="30" x14ac:dyDescent="0.25">
      <c r="A33" s="22" t="s">
        <v>104</v>
      </c>
      <c r="B33" s="23" t="s">
        <v>113</v>
      </c>
      <c r="C33" s="191" t="s">
        <v>897</v>
      </c>
      <c r="D33" s="25" t="s">
        <v>63</v>
      </c>
      <c r="E33" s="140">
        <v>678</v>
      </c>
      <c r="F33" s="47">
        <v>0.38</v>
      </c>
      <c r="G33" s="27">
        <f t="shared" si="0"/>
        <v>257.64</v>
      </c>
      <c r="H33" s="319"/>
      <c r="I33" s="201"/>
    </row>
    <row r="34" spans="1:9" s="34" customFormat="1" ht="30" x14ac:dyDescent="0.25">
      <c r="A34" s="22" t="s">
        <v>104</v>
      </c>
      <c r="B34" s="23" t="s">
        <v>114</v>
      </c>
      <c r="C34" s="46" t="s">
        <v>115</v>
      </c>
      <c r="D34" s="25" t="s">
        <v>63</v>
      </c>
      <c r="E34" s="140">
        <v>677</v>
      </c>
      <c r="F34" s="47">
        <v>9.0299999999999994</v>
      </c>
      <c r="G34" s="27">
        <f t="shared" si="0"/>
        <v>6113.31</v>
      </c>
      <c r="H34" s="319"/>
      <c r="I34" s="201"/>
    </row>
    <row r="35" spans="1:9" s="34" customFormat="1" ht="30.75" thickBot="1" x14ac:dyDescent="0.3">
      <c r="A35" s="22" t="s">
        <v>104</v>
      </c>
      <c r="B35" s="23" t="s">
        <v>116</v>
      </c>
      <c r="C35" s="49" t="s">
        <v>117</v>
      </c>
      <c r="D35" s="25" t="s">
        <v>63</v>
      </c>
      <c r="E35" s="140">
        <v>675</v>
      </c>
      <c r="F35" s="47">
        <v>0.26</v>
      </c>
      <c r="G35" s="27">
        <f t="shared" si="0"/>
        <v>175.5</v>
      </c>
      <c r="H35" s="319"/>
      <c r="I35" s="201"/>
    </row>
    <row r="36" spans="1:9" s="34" customFormat="1" ht="30.75" thickBot="1" x14ac:dyDescent="0.3">
      <c r="A36" s="50" t="s">
        <v>104</v>
      </c>
      <c r="B36" s="51" t="s">
        <v>118</v>
      </c>
      <c r="C36" s="52" t="s">
        <v>119</v>
      </c>
      <c r="D36" s="53" t="s">
        <v>80</v>
      </c>
      <c r="E36" s="141">
        <v>220</v>
      </c>
      <c r="F36" s="54">
        <v>6.47</v>
      </c>
      <c r="G36" s="55">
        <f t="shared" si="0"/>
        <v>1423.4</v>
      </c>
      <c r="H36" s="319"/>
      <c r="I36" s="201"/>
    </row>
    <row r="37" spans="1:9" s="34" customFormat="1" ht="30" customHeight="1" x14ac:dyDescent="0.25">
      <c r="A37" s="22" t="s">
        <v>120</v>
      </c>
      <c r="B37" s="17" t="s">
        <v>37</v>
      </c>
      <c r="C37" s="56" t="s">
        <v>121</v>
      </c>
      <c r="D37" s="36" t="s">
        <v>80</v>
      </c>
      <c r="E37" s="140">
        <v>419</v>
      </c>
      <c r="F37" s="47">
        <v>0</v>
      </c>
      <c r="G37" s="27">
        <f t="shared" si="0"/>
        <v>0</v>
      </c>
      <c r="H37" s="319"/>
      <c r="I37" s="201"/>
    </row>
    <row r="38" spans="1:9" s="34" customFormat="1" ht="30" customHeight="1" x14ac:dyDescent="0.25">
      <c r="A38" s="22" t="s">
        <v>120</v>
      </c>
      <c r="B38" s="23" t="s">
        <v>39</v>
      </c>
      <c r="C38" s="46" t="s">
        <v>122</v>
      </c>
      <c r="D38" s="25" t="s">
        <v>63</v>
      </c>
      <c r="E38" s="140">
        <v>752</v>
      </c>
      <c r="F38" s="47">
        <v>0</v>
      </c>
      <c r="G38" s="27">
        <f t="shared" si="0"/>
        <v>0</v>
      </c>
      <c r="H38" s="319"/>
      <c r="I38" s="201"/>
    </row>
    <row r="39" spans="1:9" s="34" customFormat="1" ht="30" customHeight="1" x14ac:dyDescent="0.25">
      <c r="A39" s="22" t="s">
        <v>120</v>
      </c>
      <c r="B39" s="23" t="s">
        <v>108</v>
      </c>
      <c r="C39" s="46" t="s">
        <v>109</v>
      </c>
      <c r="D39" s="25" t="s">
        <v>63</v>
      </c>
      <c r="E39" s="140">
        <v>685</v>
      </c>
      <c r="F39" s="47">
        <v>0</v>
      </c>
      <c r="G39" s="27">
        <f t="shared" si="0"/>
        <v>0</v>
      </c>
      <c r="H39" s="319"/>
      <c r="I39" s="201"/>
    </row>
    <row r="40" spans="1:9" s="34" customFormat="1" ht="30" customHeight="1" x14ac:dyDescent="0.25">
      <c r="A40" s="22" t="s">
        <v>120</v>
      </c>
      <c r="B40" s="23" t="s">
        <v>110</v>
      </c>
      <c r="C40" s="191" t="s">
        <v>896</v>
      </c>
      <c r="D40" s="48" t="s">
        <v>63</v>
      </c>
      <c r="E40" s="140">
        <v>682</v>
      </c>
      <c r="F40" s="47">
        <v>0</v>
      </c>
      <c r="G40" s="27">
        <f t="shared" si="0"/>
        <v>0</v>
      </c>
      <c r="H40" s="319"/>
      <c r="I40" s="201"/>
    </row>
    <row r="41" spans="1:9" s="34" customFormat="1" ht="30" customHeight="1" x14ac:dyDescent="0.25">
      <c r="A41" s="22" t="s">
        <v>120</v>
      </c>
      <c r="B41" s="23" t="s">
        <v>111</v>
      </c>
      <c r="C41" s="46" t="s">
        <v>112</v>
      </c>
      <c r="D41" s="25" t="s">
        <v>63</v>
      </c>
      <c r="E41" s="140">
        <v>680</v>
      </c>
      <c r="F41" s="47">
        <v>0</v>
      </c>
      <c r="G41" s="27">
        <f t="shared" si="0"/>
        <v>0</v>
      </c>
      <c r="H41" s="319"/>
      <c r="I41" s="201"/>
    </row>
    <row r="42" spans="1:9" s="34" customFormat="1" ht="30" customHeight="1" x14ac:dyDescent="0.25">
      <c r="A42" s="22" t="s">
        <v>120</v>
      </c>
      <c r="B42" s="23" t="s">
        <v>113</v>
      </c>
      <c r="C42" s="191" t="s">
        <v>897</v>
      </c>
      <c r="D42" s="25" t="s">
        <v>63</v>
      </c>
      <c r="E42" s="140">
        <v>678</v>
      </c>
      <c r="F42" s="47">
        <v>0</v>
      </c>
      <c r="G42" s="27">
        <f t="shared" si="0"/>
        <v>0</v>
      </c>
      <c r="H42" s="319"/>
      <c r="I42" s="201"/>
    </row>
    <row r="43" spans="1:9" s="34" customFormat="1" ht="30" customHeight="1" x14ac:dyDescent="0.25">
      <c r="A43" s="22" t="s">
        <v>120</v>
      </c>
      <c r="B43" s="23" t="s">
        <v>114</v>
      </c>
      <c r="C43" s="46" t="s">
        <v>115</v>
      </c>
      <c r="D43" s="25" t="s">
        <v>63</v>
      </c>
      <c r="E43" s="140">
        <v>677</v>
      </c>
      <c r="F43" s="47">
        <v>0</v>
      </c>
      <c r="G43" s="27">
        <f t="shared" si="0"/>
        <v>0</v>
      </c>
      <c r="H43" s="319"/>
      <c r="I43" s="201"/>
    </row>
    <row r="44" spans="1:9" s="34" customFormat="1" ht="30" customHeight="1" thickBot="1" x14ac:dyDescent="0.3">
      <c r="A44" s="22" t="s">
        <v>120</v>
      </c>
      <c r="B44" s="23" t="s">
        <v>116</v>
      </c>
      <c r="C44" s="49" t="s">
        <v>117</v>
      </c>
      <c r="D44" s="25" t="s">
        <v>63</v>
      </c>
      <c r="E44" s="140">
        <v>675</v>
      </c>
      <c r="F44" s="47">
        <v>0</v>
      </c>
      <c r="G44" s="27">
        <f t="shared" si="0"/>
        <v>0</v>
      </c>
      <c r="H44" s="320"/>
      <c r="I44" s="201"/>
    </row>
    <row r="45" spans="1:9" s="34" customFormat="1" ht="30" customHeight="1" thickBot="1" x14ac:dyDescent="0.3">
      <c r="A45" s="174" t="s">
        <v>120</v>
      </c>
      <c r="B45" s="51" t="s">
        <v>118</v>
      </c>
      <c r="C45" s="52" t="s">
        <v>119</v>
      </c>
      <c r="D45" s="58" t="s">
        <v>80</v>
      </c>
      <c r="E45" s="141">
        <v>220</v>
      </c>
      <c r="F45" s="59">
        <v>0</v>
      </c>
      <c r="G45" s="55">
        <f t="shared" si="0"/>
        <v>0</v>
      </c>
      <c r="H45" s="210" t="s">
        <v>124</v>
      </c>
      <c r="I45" s="211">
        <f>ROUND(SUM(G28:G45),2)</f>
        <v>47809.41</v>
      </c>
    </row>
    <row r="46" spans="1:9" s="34" customFormat="1" ht="30" customHeight="1" x14ac:dyDescent="0.25">
      <c r="A46" s="22" t="s">
        <v>125</v>
      </c>
      <c r="B46" s="23" t="s">
        <v>41</v>
      </c>
      <c r="C46" s="46" t="s">
        <v>126</v>
      </c>
      <c r="D46" s="60" t="s">
        <v>127</v>
      </c>
      <c r="E46" s="87">
        <v>100</v>
      </c>
      <c r="F46" s="61">
        <v>0.38</v>
      </c>
      <c r="G46" s="27">
        <f t="shared" si="0"/>
        <v>38</v>
      </c>
      <c r="H46" s="200"/>
      <c r="I46" s="201"/>
    </row>
    <row r="47" spans="1:9" s="34" customFormat="1" ht="30" customHeight="1" x14ac:dyDescent="0.25">
      <c r="A47" s="22" t="s">
        <v>125</v>
      </c>
      <c r="B47" s="23" t="s">
        <v>128</v>
      </c>
      <c r="C47" s="46" t="s">
        <v>129</v>
      </c>
      <c r="D47" s="60" t="s">
        <v>127</v>
      </c>
      <c r="E47" s="87">
        <v>100</v>
      </c>
      <c r="F47" s="61">
        <v>0.67</v>
      </c>
      <c r="G47" s="27">
        <f t="shared" si="0"/>
        <v>67</v>
      </c>
      <c r="H47" s="200"/>
      <c r="I47" s="201"/>
    </row>
    <row r="48" spans="1:9" s="34" customFormat="1" ht="30" x14ac:dyDescent="0.25">
      <c r="A48" s="22" t="s">
        <v>125</v>
      </c>
      <c r="B48" s="23" t="s">
        <v>130</v>
      </c>
      <c r="C48" s="46" t="s">
        <v>131</v>
      </c>
      <c r="D48" s="60" t="s">
        <v>127</v>
      </c>
      <c r="E48" s="87">
        <v>100</v>
      </c>
      <c r="F48" s="61">
        <v>0.82</v>
      </c>
      <c r="G48" s="27">
        <f t="shared" si="0"/>
        <v>82</v>
      </c>
      <c r="H48" s="200"/>
      <c r="I48" s="201"/>
    </row>
    <row r="49" spans="1:9" s="34" customFormat="1" ht="30" x14ac:dyDescent="0.25">
      <c r="A49" s="22" t="s">
        <v>125</v>
      </c>
      <c r="B49" s="23" t="s">
        <v>132</v>
      </c>
      <c r="C49" s="46" t="s">
        <v>133</v>
      </c>
      <c r="D49" s="25" t="s">
        <v>63</v>
      </c>
      <c r="E49" s="87">
        <v>304</v>
      </c>
      <c r="F49" s="61">
        <v>5.75</v>
      </c>
      <c r="G49" s="27">
        <f t="shared" si="0"/>
        <v>1748</v>
      </c>
      <c r="H49" s="200"/>
      <c r="I49" s="201"/>
    </row>
    <row r="50" spans="1:9" s="34" customFormat="1" ht="30.75" thickBot="1" x14ac:dyDescent="0.3">
      <c r="A50" s="22" t="s">
        <v>125</v>
      </c>
      <c r="B50" s="23" t="s">
        <v>134</v>
      </c>
      <c r="C50" s="46" t="s">
        <v>135</v>
      </c>
      <c r="D50" s="25" t="s">
        <v>63</v>
      </c>
      <c r="E50" s="87">
        <v>314</v>
      </c>
      <c r="F50" s="61">
        <v>1.82</v>
      </c>
      <c r="G50" s="27">
        <f t="shared" si="0"/>
        <v>571.48</v>
      </c>
      <c r="H50" s="200"/>
      <c r="I50" s="201"/>
    </row>
    <row r="51" spans="1:9" s="34" customFormat="1" ht="30.75" thickBot="1" x14ac:dyDescent="0.3">
      <c r="A51" s="57" t="s">
        <v>125</v>
      </c>
      <c r="B51" s="62" t="s">
        <v>136</v>
      </c>
      <c r="C51" s="49" t="s">
        <v>137</v>
      </c>
      <c r="D51" s="63" t="s">
        <v>63</v>
      </c>
      <c r="E51" s="141">
        <v>26</v>
      </c>
      <c r="F51" s="59">
        <v>4.9400000000000004</v>
      </c>
      <c r="G51" s="55">
        <f t="shared" si="0"/>
        <v>128.44</v>
      </c>
      <c r="H51" s="210" t="s">
        <v>138</v>
      </c>
      <c r="I51" s="211">
        <f>ROUND(SUM(G46:G51),2)</f>
        <v>2634.92</v>
      </c>
    </row>
    <row r="52" spans="1:9" s="34" customFormat="1" ht="45.75" thickBot="1" x14ac:dyDescent="0.3">
      <c r="A52" s="16" t="s">
        <v>139</v>
      </c>
      <c r="B52" s="17" t="s">
        <v>140</v>
      </c>
      <c r="C52" s="44" t="s">
        <v>141</v>
      </c>
      <c r="D52" s="64" t="s">
        <v>127</v>
      </c>
      <c r="E52" s="138">
        <v>200</v>
      </c>
      <c r="F52" s="45">
        <v>35.799999999999997</v>
      </c>
      <c r="G52" s="21">
        <f t="shared" si="0"/>
        <v>7160</v>
      </c>
      <c r="H52" s="200"/>
      <c r="I52" s="201"/>
    </row>
    <row r="53" spans="1:9" s="34" customFormat="1" ht="45.75" thickBot="1" x14ac:dyDescent="0.3">
      <c r="A53" s="22" t="s">
        <v>139</v>
      </c>
      <c r="B53" s="23" t="s">
        <v>142</v>
      </c>
      <c r="C53" s="191" t="s">
        <v>906</v>
      </c>
      <c r="D53" s="60" t="s">
        <v>127</v>
      </c>
      <c r="E53" s="87">
        <v>100</v>
      </c>
      <c r="F53" s="61">
        <v>103.2</v>
      </c>
      <c r="G53" s="27">
        <f t="shared" si="0"/>
        <v>10320</v>
      </c>
      <c r="H53" s="210" t="s">
        <v>143</v>
      </c>
      <c r="I53" s="211">
        <f>ROUND(SUM(G52:G53),2)</f>
        <v>17480</v>
      </c>
    </row>
    <row r="54" spans="1:9" s="34" customFormat="1" ht="45" x14ac:dyDescent="0.25">
      <c r="A54" s="16" t="s">
        <v>144</v>
      </c>
      <c r="B54" s="17" t="s">
        <v>145</v>
      </c>
      <c r="C54" s="18" t="s">
        <v>146</v>
      </c>
      <c r="D54" s="64" t="s">
        <v>127</v>
      </c>
      <c r="E54" s="138">
        <v>220</v>
      </c>
      <c r="F54" s="45">
        <v>26</v>
      </c>
      <c r="G54" s="21">
        <f t="shared" si="0"/>
        <v>5720</v>
      </c>
      <c r="H54" s="200"/>
      <c r="I54" s="201"/>
    </row>
    <row r="55" spans="1:9" s="34" customFormat="1" ht="45" x14ac:dyDescent="0.25">
      <c r="A55" s="22" t="s">
        <v>144</v>
      </c>
      <c r="B55" s="23" t="s">
        <v>147</v>
      </c>
      <c r="C55" s="46" t="s">
        <v>148</v>
      </c>
      <c r="D55" s="60" t="s">
        <v>149</v>
      </c>
      <c r="E55" s="87">
        <v>2</v>
      </c>
      <c r="F55" s="61">
        <v>136</v>
      </c>
      <c r="G55" s="27">
        <f t="shared" si="0"/>
        <v>272</v>
      </c>
      <c r="H55" s="200"/>
      <c r="I55" s="201"/>
    </row>
    <row r="56" spans="1:9" s="34" customFormat="1" ht="45" x14ac:dyDescent="0.25">
      <c r="A56" s="22" t="s">
        <v>144</v>
      </c>
      <c r="B56" s="23" t="s">
        <v>150</v>
      </c>
      <c r="C56" s="46" t="s">
        <v>151</v>
      </c>
      <c r="D56" s="60" t="s">
        <v>149</v>
      </c>
      <c r="E56" s="87">
        <v>2</v>
      </c>
      <c r="F56" s="61">
        <v>136</v>
      </c>
      <c r="G56" s="27">
        <f t="shared" si="0"/>
        <v>272</v>
      </c>
      <c r="H56" s="200"/>
      <c r="I56" s="201"/>
    </row>
    <row r="57" spans="1:9" s="34" customFormat="1" ht="15.75" thickBot="1" x14ac:dyDescent="0.3">
      <c r="A57" s="22" t="s">
        <v>144</v>
      </c>
      <c r="B57" s="23" t="s">
        <v>152</v>
      </c>
      <c r="C57" s="46" t="s">
        <v>153</v>
      </c>
      <c r="D57" s="60" t="s">
        <v>73</v>
      </c>
      <c r="E57" s="87">
        <v>3</v>
      </c>
      <c r="F57" s="61">
        <v>20</v>
      </c>
      <c r="G57" s="27">
        <f t="shared" si="0"/>
        <v>60</v>
      </c>
      <c r="H57" s="200"/>
      <c r="I57" s="201"/>
    </row>
    <row r="58" spans="1:9" s="34" customFormat="1" ht="29.25" thickBot="1" x14ac:dyDescent="0.3">
      <c r="A58" s="38" t="s">
        <v>144</v>
      </c>
      <c r="B58" s="43" t="s">
        <v>154</v>
      </c>
      <c r="C58" s="65" t="s">
        <v>155</v>
      </c>
      <c r="D58" s="66" t="s">
        <v>73</v>
      </c>
      <c r="E58" s="139">
        <v>1</v>
      </c>
      <c r="F58" s="67">
        <v>990</v>
      </c>
      <c r="G58" s="41">
        <f t="shared" si="0"/>
        <v>990</v>
      </c>
      <c r="H58" s="210" t="s">
        <v>156</v>
      </c>
      <c r="I58" s="211">
        <f>ROUND(SUM(G54:G58),2)</f>
        <v>7314</v>
      </c>
    </row>
    <row r="59" spans="1:9" s="34" customFormat="1" ht="30" customHeight="1" x14ac:dyDescent="0.25">
      <c r="A59" s="16" t="s">
        <v>157</v>
      </c>
      <c r="B59" s="17" t="s">
        <v>158</v>
      </c>
      <c r="C59" s="44" t="s">
        <v>159</v>
      </c>
      <c r="D59" s="64" t="s">
        <v>73</v>
      </c>
      <c r="E59" s="138">
        <v>1</v>
      </c>
      <c r="F59" s="45">
        <v>55.8</v>
      </c>
      <c r="G59" s="21">
        <f t="shared" si="0"/>
        <v>55.8</v>
      </c>
      <c r="H59" s="238"/>
      <c r="I59" s="83"/>
    </row>
    <row r="60" spans="1:9" s="34" customFormat="1" ht="30" customHeight="1" x14ac:dyDescent="0.25">
      <c r="A60" s="22" t="s">
        <v>157</v>
      </c>
      <c r="B60" s="23" t="s">
        <v>160</v>
      </c>
      <c r="C60" s="46" t="s">
        <v>161</v>
      </c>
      <c r="D60" s="60" t="s">
        <v>127</v>
      </c>
      <c r="E60" s="87">
        <v>4</v>
      </c>
      <c r="F60" s="61">
        <v>19.5</v>
      </c>
      <c r="G60" s="27">
        <f t="shared" si="0"/>
        <v>78</v>
      </c>
      <c r="H60" s="238"/>
      <c r="I60" s="83"/>
    </row>
    <row r="61" spans="1:9" s="34" customFormat="1" ht="30" customHeight="1" thickBot="1" x14ac:dyDescent="0.3">
      <c r="A61" s="22" t="s">
        <v>157</v>
      </c>
      <c r="B61" s="23" t="s">
        <v>162</v>
      </c>
      <c r="C61" s="46" t="s">
        <v>163</v>
      </c>
      <c r="D61" s="60" t="s">
        <v>73</v>
      </c>
      <c r="E61" s="87">
        <v>3</v>
      </c>
      <c r="F61" s="61">
        <v>27.9</v>
      </c>
      <c r="G61" s="27">
        <f t="shared" si="0"/>
        <v>83.7</v>
      </c>
      <c r="H61" s="238"/>
      <c r="I61" s="83"/>
    </row>
    <row r="62" spans="1:9" s="34" customFormat="1" ht="30" customHeight="1" thickBot="1" x14ac:dyDescent="0.3">
      <c r="A62" s="57" t="s">
        <v>157</v>
      </c>
      <c r="B62" s="62" t="s">
        <v>164</v>
      </c>
      <c r="C62" s="49" t="s">
        <v>165</v>
      </c>
      <c r="D62" s="68" t="s">
        <v>63</v>
      </c>
      <c r="E62" s="141">
        <v>2</v>
      </c>
      <c r="F62" s="59">
        <v>108.8</v>
      </c>
      <c r="G62" s="55">
        <f t="shared" si="0"/>
        <v>217.6</v>
      </c>
      <c r="H62" s="239" t="s">
        <v>166</v>
      </c>
      <c r="I62" s="211">
        <f>ROUND(SUM(G59:G62),2)</f>
        <v>435.1</v>
      </c>
    </row>
    <row r="63" spans="1:9" s="34" customFormat="1" ht="45" x14ac:dyDescent="0.25">
      <c r="A63" s="22" t="s">
        <v>167</v>
      </c>
      <c r="B63" s="69" t="s">
        <v>168</v>
      </c>
      <c r="C63" s="46" t="s">
        <v>169</v>
      </c>
      <c r="D63" s="70" t="s">
        <v>127</v>
      </c>
      <c r="E63" s="87">
        <v>400</v>
      </c>
      <c r="F63" s="61">
        <v>2.34</v>
      </c>
      <c r="G63" s="27">
        <f t="shared" si="0"/>
        <v>936</v>
      </c>
      <c r="H63" s="200"/>
      <c r="I63" s="201"/>
    </row>
    <row r="64" spans="1:9" s="34" customFormat="1" ht="45.75" thickBot="1" x14ac:dyDescent="0.3">
      <c r="A64" s="22" t="s">
        <v>167</v>
      </c>
      <c r="B64" s="69" t="s">
        <v>170</v>
      </c>
      <c r="C64" s="46" t="s">
        <v>171</v>
      </c>
      <c r="D64" s="70" t="s">
        <v>127</v>
      </c>
      <c r="E64" s="87">
        <v>96</v>
      </c>
      <c r="F64" s="61">
        <v>0.59</v>
      </c>
      <c r="G64" s="27">
        <f t="shared" si="0"/>
        <v>56.64</v>
      </c>
      <c r="H64" s="200"/>
      <c r="I64" s="201"/>
    </row>
    <row r="65" spans="1:9" s="34" customFormat="1" ht="45.75" thickBot="1" x14ac:dyDescent="0.3">
      <c r="A65" s="38" t="s">
        <v>167</v>
      </c>
      <c r="B65" s="71" t="s">
        <v>172</v>
      </c>
      <c r="C65" s="65" t="s">
        <v>173</v>
      </c>
      <c r="D65" s="72" t="s">
        <v>63</v>
      </c>
      <c r="E65" s="139">
        <v>2</v>
      </c>
      <c r="F65" s="67">
        <v>20.5</v>
      </c>
      <c r="G65" s="41">
        <f>ROUND((E65*F65),2)</f>
        <v>41</v>
      </c>
      <c r="H65" s="239" t="s">
        <v>174</v>
      </c>
      <c r="I65" s="211">
        <f>ROUND(SUM(G63:G65),2)</f>
        <v>1033.6400000000001</v>
      </c>
    </row>
    <row r="66" spans="1:9" s="34" customFormat="1" ht="75" customHeight="1" thickBot="1" x14ac:dyDescent="0.3">
      <c r="A66" s="73" t="s">
        <v>175</v>
      </c>
      <c r="B66" s="74" t="s">
        <v>176</v>
      </c>
      <c r="C66" s="75" t="s">
        <v>177</v>
      </c>
      <c r="D66" s="76" t="s">
        <v>149</v>
      </c>
      <c r="E66" s="142">
        <v>1</v>
      </c>
      <c r="F66" s="77">
        <v>200</v>
      </c>
      <c r="G66" s="78">
        <f t="shared" si="0"/>
        <v>200</v>
      </c>
      <c r="H66" s="239" t="s">
        <v>178</v>
      </c>
      <c r="I66" s="211">
        <f>ROUND(SUM(G66:G66),2)</f>
        <v>200</v>
      </c>
    </row>
    <row r="67" spans="1:9" ht="44.25" customHeight="1" thickBot="1" x14ac:dyDescent="0.3">
      <c r="A67" s="281"/>
      <c r="B67" s="281"/>
      <c r="C67" s="281"/>
      <c r="D67" s="282"/>
      <c r="E67" s="283"/>
      <c r="F67" s="221" t="s">
        <v>179</v>
      </c>
      <c r="G67" s="82">
        <f>SUM(G5:G66)</f>
        <v>128176.39</v>
      </c>
      <c r="H67" s="199"/>
      <c r="I67" s="201"/>
    </row>
    <row r="69" spans="1:9" x14ac:dyDescent="0.25">
      <c r="C69" s="34"/>
    </row>
  </sheetData>
  <sheetProtection algorithmName="SHA-512" hashValue="CPD0WJC8Czr9w+d5wcds3EiuAMgUFlyLAeuL9pR/zZhnvdWohQs6ahAPGEJapOYePS5WTbYMW0qFc7YMw1Q75g==" saltValue="lUPHIfeHNHMXzWpH3opxpQ==" spinCount="100000" sheet="1" objects="1" scenarios="1"/>
  <mergeCells count="3">
    <mergeCell ref="A3:E3"/>
    <mergeCell ref="H28:H44"/>
    <mergeCell ref="A1:F1"/>
  </mergeCells>
  <pageMargins left="0.7" right="0.16727941176470587" top="0.75" bottom="0.75" header="0.3" footer="0.3"/>
  <pageSetup paperSize="9" scale="60" orientation="portrait" r:id="rId1"/>
  <colBreaks count="1" manualBreakCount="1">
    <brk id="7" max="66" man="1"/>
  </col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pageSetUpPr fitToPage="1"/>
  </sheetPr>
  <dimension ref="A1:J72"/>
  <sheetViews>
    <sheetView topLeftCell="A50" zoomScaleNormal="100" workbookViewId="0">
      <selection activeCell="F5" sqref="F5:F70"/>
    </sheetView>
  </sheetViews>
  <sheetFormatPr defaultColWidth="9.140625" defaultRowHeight="15" x14ac:dyDescent="0.25"/>
  <cols>
    <col min="1" max="1" width="30.85546875" style="34" customWidth="1"/>
    <col min="2" max="2" width="9.140625" style="84" customWidth="1"/>
    <col min="3" max="3" width="76.5703125" style="84" customWidth="1"/>
    <col min="4" max="4" width="9.140625" style="134"/>
    <col min="5" max="5" width="14.42578125" style="133" customWidth="1"/>
    <col min="6" max="6" width="16.140625" style="85" customWidth="1"/>
    <col min="7" max="7" width="12.7109375" style="134" customWidth="1"/>
    <col min="8" max="8" width="16.28515625" style="5" customWidth="1"/>
    <col min="9" max="9" width="11" style="5" customWidth="1"/>
    <col min="10" max="16384" width="9.140625" style="5"/>
  </cols>
  <sheetData>
    <row r="1" spans="1:10" ht="28.5" customHeight="1" thickBot="1" x14ac:dyDescent="0.3">
      <c r="A1" s="328" t="s">
        <v>826</v>
      </c>
      <c r="B1" s="329"/>
      <c r="C1" s="329"/>
      <c r="D1" s="329"/>
      <c r="E1" s="329"/>
      <c r="F1" s="329"/>
      <c r="G1" s="330"/>
    </row>
    <row r="2" spans="1:10" ht="15.75" thickBot="1" x14ac:dyDescent="0.3">
      <c r="A2" s="5"/>
      <c r="B2" s="6"/>
      <c r="C2" s="6"/>
      <c r="D2" s="6"/>
      <c r="E2" s="122"/>
      <c r="F2" s="123"/>
      <c r="G2" s="6"/>
    </row>
    <row r="3" spans="1:10" ht="15.75" thickBot="1" x14ac:dyDescent="0.3">
      <c r="A3" s="147" t="s">
        <v>827</v>
      </c>
      <c r="B3" s="148"/>
      <c r="C3" s="148"/>
      <c r="D3" s="148"/>
      <c r="E3" s="149"/>
      <c r="F3" s="148"/>
      <c r="G3" s="150"/>
    </row>
    <row r="4" spans="1:10" ht="43.5" thickBot="1" x14ac:dyDescent="0.3">
      <c r="A4" s="242" t="s">
        <v>51</v>
      </c>
      <c r="B4" s="151" t="s">
        <v>52</v>
      </c>
      <c r="C4" s="151" t="s">
        <v>53</v>
      </c>
      <c r="D4" s="151" t="s">
        <v>650</v>
      </c>
      <c r="E4" s="152" t="s">
        <v>55</v>
      </c>
      <c r="F4" s="153" t="s">
        <v>651</v>
      </c>
      <c r="G4" s="154" t="s">
        <v>57</v>
      </c>
      <c r="H4" s="84"/>
      <c r="I4" s="84"/>
      <c r="J4" s="84"/>
    </row>
    <row r="5" spans="1:10" x14ac:dyDescent="0.25">
      <c r="A5" s="243" t="s">
        <v>652</v>
      </c>
      <c r="B5" s="244" t="s">
        <v>59</v>
      </c>
      <c r="C5" s="245" t="s">
        <v>828</v>
      </c>
      <c r="D5" s="244" t="s">
        <v>68</v>
      </c>
      <c r="E5" s="246">
        <v>6880</v>
      </c>
      <c r="F5" s="128">
        <v>7.97</v>
      </c>
      <c r="G5" s="21">
        <f t="shared" ref="G5:G65" si="0">ROUND((E5*F5),2)</f>
        <v>54833.599999999999</v>
      </c>
      <c r="H5" s="84"/>
      <c r="I5" s="84"/>
      <c r="J5" s="84"/>
    </row>
    <row r="6" spans="1:10" x14ac:dyDescent="0.25">
      <c r="A6" s="247" t="s">
        <v>652</v>
      </c>
      <c r="B6" s="248" t="s">
        <v>6</v>
      </c>
      <c r="C6" s="249" t="s">
        <v>762</v>
      </c>
      <c r="D6" s="248" t="s">
        <v>763</v>
      </c>
      <c r="E6" s="250">
        <v>2160</v>
      </c>
      <c r="F6" s="129">
        <v>2.5099999999999998</v>
      </c>
      <c r="G6" s="27">
        <f t="shared" si="0"/>
        <v>5421.6</v>
      </c>
      <c r="H6" s="84"/>
      <c r="I6" s="84"/>
      <c r="J6" s="84"/>
    </row>
    <row r="7" spans="1:10" ht="30" x14ac:dyDescent="0.25">
      <c r="A7" s="247" t="s">
        <v>652</v>
      </c>
      <c r="B7" s="248" t="s">
        <v>10</v>
      </c>
      <c r="C7" s="249" t="s">
        <v>423</v>
      </c>
      <c r="D7" s="248" t="s">
        <v>65</v>
      </c>
      <c r="E7" s="250">
        <v>59</v>
      </c>
      <c r="F7" s="129">
        <v>50.77</v>
      </c>
      <c r="G7" s="27">
        <f t="shared" si="0"/>
        <v>2995.43</v>
      </c>
      <c r="H7" s="84"/>
      <c r="I7" s="84"/>
      <c r="J7" s="84"/>
    </row>
    <row r="8" spans="1:10" x14ac:dyDescent="0.25">
      <c r="A8" s="247" t="s">
        <v>652</v>
      </c>
      <c r="B8" s="248" t="s">
        <v>14</v>
      </c>
      <c r="C8" s="249" t="s">
        <v>764</v>
      </c>
      <c r="D8" s="248" t="s">
        <v>73</v>
      </c>
      <c r="E8" s="250">
        <v>2</v>
      </c>
      <c r="F8" s="129">
        <v>645.54999999999995</v>
      </c>
      <c r="G8" s="27">
        <f t="shared" si="0"/>
        <v>1291.0999999999999</v>
      </c>
      <c r="H8" s="84"/>
      <c r="I8" s="84"/>
      <c r="J8" s="84"/>
    </row>
    <row r="9" spans="1:10" x14ac:dyDescent="0.25">
      <c r="A9" s="247" t="s">
        <v>652</v>
      </c>
      <c r="B9" s="248" t="s">
        <v>16</v>
      </c>
      <c r="C9" s="249" t="s">
        <v>765</v>
      </c>
      <c r="D9" s="248" t="s">
        <v>73</v>
      </c>
      <c r="E9" s="250">
        <v>2</v>
      </c>
      <c r="F9" s="129">
        <v>1291.1099999999999</v>
      </c>
      <c r="G9" s="27">
        <f t="shared" si="0"/>
        <v>2582.2199999999998</v>
      </c>
      <c r="H9" s="84"/>
      <c r="I9" s="84"/>
      <c r="J9" s="84"/>
    </row>
    <row r="10" spans="1:10" x14ac:dyDescent="0.25">
      <c r="A10" s="247" t="s">
        <v>652</v>
      </c>
      <c r="B10" s="248" t="s">
        <v>20</v>
      </c>
      <c r="C10" s="249" t="s">
        <v>829</v>
      </c>
      <c r="D10" s="248" t="s">
        <v>68</v>
      </c>
      <c r="E10" s="250">
        <v>144.69999999999999</v>
      </c>
      <c r="F10" s="129">
        <v>61.05</v>
      </c>
      <c r="G10" s="27">
        <f t="shared" si="0"/>
        <v>8833.94</v>
      </c>
      <c r="H10" s="84"/>
      <c r="I10" s="84"/>
      <c r="J10" s="84"/>
    </row>
    <row r="11" spans="1:10" x14ac:dyDescent="0.25">
      <c r="A11" s="247" t="s">
        <v>652</v>
      </c>
      <c r="B11" s="248" t="s">
        <v>24</v>
      </c>
      <c r="C11" s="249" t="s">
        <v>830</v>
      </c>
      <c r="D11" s="248" t="s">
        <v>68</v>
      </c>
      <c r="E11" s="250">
        <v>144.69999999999999</v>
      </c>
      <c r="F11" s="129">
        <v>277.77</v>
      </c>
      <c r="G11" s="27">
        <f t="shared" si="0"/>
        <v>40193.32</v>
      </c>
      <c r="H11" s="84"/>
      <c r="I11" s="84"/>
      <c r="J11" s="84"/>
    </row>
    <row r="12" spans="1:10" x14ac:dyDescent="0.25">
      <c r="A12" s="247" t="s">
        <v>652</v>
      </c>
      <c r="B12" s="248" t="s">
        <v>28</v>
      </c>
      <c r="C12" s="249" t="s">
        <v>768</v>
      </c>
      <c r="D12" s="248" t="s">
        <v>332</v>
      </c>
      <c r="E12" s="250">
        <v>18689</v>
      </c>
      <c r="F12" s="129">
        <v>1.79</v>
      </c>
      <c r="G12" s="27">
        <f t="shared" si="0"/>
        <v>33453.31</v>
      </c>
      <c r="H12" s="84"/>
      <c r="I12" s="84"/>
      <c r="J12" s="84"/>
    </row>
    <row r="13" spans="1:10" x14ac:dyDescent="0.25">
      <c r="A13" s="247" t="s">
        <v>652</v>
      </c>
      <c r="B13" s="248" t="s">
        <v>32</v>
      </c>
      <c r="C13" s="249" t="s">
        <v>831</v>
      </c>
      <c r="D13" s="248" t="s">
        <v>68</v>
      </c>
      <c r="E13" s="250">
        <v>173</v>
      </c>
      <c r="F13" s="129">
        <v>61.05</v>
      </c>
      <c r="G13" s="27">
        <f t="shared" si="0"/>
        <v>10561.65</v>
      </c>
      <c r="H13" s="84"/>
      <c r="I13" s="84"/>
      <c r="J13" s="84"/>
    </row>
    <row r="14" spans="1:10" x14ac:dyDescent="0.25">
      <c r="A14" s="247" t="s">
        <v>652</v>
      </c>
      <c r="B14" s="248" t="s">
        <v>34</v>
      </c>
      <c r="C14" s="249" t="s">
        <v>830</v>
      </c>
      <c r="D14" s="248" t="s">
        <v>68</v>
      </c>
      <c r="E14" s="250">
        <v>173</v>
      </c>
      <c r="F14" s="129">
        <v>277.77</v>
      </c>
      <c r="G14" s="27">
        <f t="shared" si="0"/>
        <v>48054.21</v>
      </c>
      <c r="H14" s="84"/>
      <c r="I14" s="84"/>
      <c r="J14" s="84"/>
    </row>
    <row r="15" spans="1:10" ht="16.5" customHeight="1" x14ac:dyDescent="0.25">
      <c r="A15" s="247" t="s">
        <v>652</v>
      </c>
      <c r="B15" s="248" t="s">
        <v>75</v>
      </c>
      <c r="C15" s="249" t="s">
        <v>768</v>
      </c>
      <c r="D15" s="248" t="s">
        <v>332</v>
      </c>
      <c r="E15" s="250">
        <v>18042</v>
      </c>
      <c r="F15" s="129">
        <v>1.79</v>
      </c>
      <c r="G15" s="27">
        <f t="shared" si="0"/>
        <v>32295.18</v>
      </c>
      <c r="H15" s="84"/>
      <c r="I15" s="84"/>
      <c r="J15" s="84"/>
    </row>
    <row r="16" spans="1:10" ht="16.5" customHeight="1" x14ac:dyDescent="0.25">
      <c r="A16" s="247" t="s">
        <v>652</v>
      </c>
      <c r="B16" s="248" t="s">
        <v>193</v>
      </c>
      <c r="C16" s="249" t="s">
        <v>769</v>
      </c>
      <c r="D16" s="248" t="s">
        <v>68</v>
      </c>
      <c r="E16" s="250">
        <v>364.2</v>
      </c>
      <c r="F16" s="129">
        <v>326.24</v>
      </c>
      <c r="G16" s="27">
        <f t="shared" si="0"/>
        <v>118816.61</v>
      </c>
      <c r="H16" s="84"/>
      <c r="I16" s="84"/>
      <c r="J16" s="84"/>
    </row>
    <row r="17" spans="1:10" x14ac:dyDescent="0.25">
      <c r="A17" s="247" t="s">
        <v>652</v>
      </c>
      <c r="B17" s="248" t="s">
        <v>194</v>
      </c>
      <c r="C17" s="249" t="s">
        <v>770</v>
      </c>
      <c r="D17" s="248" t="s">
        <v>332</v>
      </c>
      <c r="E17" s="250">
        <v>82791</v>
      </c>
      <c r="F17" s="129">
        <v>2.14</v>
      </c>
      <c r="G17" s="27">
        <f t="shared" si="0"/>
        <v>177172.74</v>
      </c>
      <c r="H17" s="84"/>
      <c r="I17" s="84"/>
      <c r="J17" s="84"/>
    </row>
    <row r="18" spans="1:10" x14ac:dyDescent="0.25">
      <c r="A18" s="247" t="s">
        <v>652</v>
      </c>
      <c r="B18" s="248" t="s">
        <v>195</v>
      </c>
      <c r="C18" s="249" t="s">
        <v>771</v>
      </c>
      <c r="D18" s="248" t="s">
        <v>73</v>
      </c>
      <c r="E18" s="250">
        <v>88</v>
      </c>
      <c r="F18" s="129">
        <v>36.520000000000003</v>
      </c>
      <c r="G18" s="27">
        <f t="shared" si="0"/>
        <v>3213.76</v>
      </c>
      <c r="H18" s="84"/>
      <c r="I18" s="84"/>
      <c r="J18" s="84"/>
    </row>
    <row r="19" spans="1:10" x14ac:dyDescent="0.25">
      <c r="A19" s="247" t="s">
        <v>652</v>
      </c>
      <c r="B19" s="248" t="s">
        <v>197</v>
      </c>
      <c r="C19" s="249" t="s">
        <v>772</v>
      </c>
      <c r="D19" s="248" t="s">
        <v>68</v>
      </c>
      <c r="E19" s="250">
        <v>132.69999999999999</v>
      </c>
      <c r="F19" s="129">
        <v>1763.02</v>
      </c>
      <c r="G19" s="27">
        <f t="shared" si="0"/>
        <v>233952.75</v>
      </c>
      <c r="H19" s="84"/>
      <c r="I19" s="84"/>
      <c r="J19" s="84"/>
    </row>
    <row r="20" spans="1:10" ht="30" x14ac:dyDescent="0.25">
      <c r="A20" s="247" t="s">
        <v>652</v>
      </c>
      <c r="B20" s="248" t="s">
        <v>201</v>
      </c>
      <c r="C20" s="249" t="s">
        <v>774</v>
      </c>
      <c r="D20" s="248" t="s">
        <v>68</v>
      </c>
      <c r="E20" s="250">
        <v>0.6</v>
      </c>
      <c r="F20" s="129">
        <v>5244.94</v>
      </c>
      <c r="G20" s="27">
        <f t="shared" si="0"/>
        <v>3146.96</v>
      </c>
      <c r="H20" s="84"/>
      <c r="I20" s="84"/>
      <c r="J20" s="84"/>
    </row>
    <row r="21" spans="1:10" x14ac:dyDescent="0.25">
      <c r="A21" s="247" t="s">
        <v>652</v>
      </c>
      <c r="B21" s="248" t="s">
        <v>203</v>
      </c>
      <c r="C21" s="249" t="s">
        <v>775</v>
      </c>
      <c r="D21" s="248" t="s">
        <v>127</v>
      </c>
      <c r="E21" s="250">
        <v>172</v>
      </c>
      <c r="F21" s="129">
        <v>18.3</v>
      </c>
      <c r="G21" s="27">
        <f t="shared" si="0"/>
        <v>3147.6</v>
      </c>
      <c r="H21" s="84"/>
      <c r="I21" s="84"/>
      <c r="J21" s="84"/>
    </row>
    <row r="22" spans="1:10" x14ac:dyDescent="0.25">
      <c r="A22" s="247" t="s">
        <v>652</v>
      </c>
      <c r="B22" s="248" t="s">
        <v>205</v>
      </c>
      <c r="C22" s="249" t="s">
        <v>776</v>
      </c>
      <c r="D22" s="248" t="s">
        <v>68</v>
      </c>
      <c r="E22" s="265">
        <v>72.3</v>
      </c>
      <c r="F22" s="129">
        <v>120.05</v>
      </c>
      <c r="G22" s="27">
        <f t="shared" si="0"/>
        <v>8679.6200000000008</v>
      </c>
      <c r="H22" s="84"/>
      <c r="I22" s="84"/>
      <c r="J22" s="84"/>
    </row>
    <row r="23" spans="1:10" x14ac:dyDescent="0.25">
      <c r="A23" s="247" t="s">
        <v>652</v>
      </c>
      <c r="B23" s="248" t="s">
        <v>206</v>
      </c>
      <c r="C23" s="249" t="s">
        <v>777</v>
      </c>
      <c r="D23" s="248" t="s">
        <v>68</v>
      </c>
      <c r="E23" s="250">
        <v>3.2</v>
      </c>
      <c r="F23" s="129">
        <v>377.54</v>
      </c>
      <c r="G23" s="27">
        <f t="shared" si="0"/>
        <v>1208.1300000000001</v>
      </c>
      <c r="H23" s="84"/>
      <c r="I23" s="84"/>
      <c r="J23" s="84"/>
    </row>
    <row r="24" spans="1:10" x14ac:dyDescent="0.25">
      <c r="A24" s="247" t="s">
        <v>652</v>
      </c>
      <c r="B24" s="248" t="s">
        <v>207</v>
      </c>
      <c r="C24" s="249" t="s">
        <v>778</v>
      </c>
      <c r="D24" s="248" t="s">
        <v>68</v>
      </c>
      <c r="E24" s="250">
        <v>6.4</v>
      </c>
      <c r="F24" s="129">
        <v>582.72</v>
      </c>
      <c r="G24" s="27">
        <f t="shared" si="0"/>
        <v>3729.41</v>
      </c>
      <c r="H24" s="84"/>
      <c r="I24" s="84"/>
      <c r="J24" s="84"/>
    </row>
    <row r="25" spans="1:10" x14ac:dyDescent="0.25">
      <c r="A25" s="247" t="s">
        <v>652</v>
      </c>
      <c r="B25" s="248" t="s">
        <v>209</v>
      </c>
      <c r="C25" s="249" t="s">
        <v>779</v>
      </c>
      <c r="D25" s="248" t="s">
        <v>332</v>
      </c>
      <c r="E25" s="250">
        <v>299</v>
      </c>
      <c r="F25" s="129">
        <v>1.84</v>
      </c>
      <c r="G25" s="27">
        <f t="shared" si="0"/>
        <v>550.16</v>
      </c>
      <c r="H25" s="84"/>
      <c r="I25" s="84"/>
      <c r="J25" s="84"/>
    </row>
    <row r="26" spans="1:10" x14ac:dyDescent="0.25">
      <c r="A26" s="247" t="s">
        <v>652</v>
      </c>
      <c r="B26" s="248" t="s">
        <v>211</v>
      </c>
      <c r="C26" s="249" t="s">
        <v>780</v>
      </c>
      <c r="D26" s="248" t="s">
        <v>68</v>
      </c>
      <c r="E26" s="250">
        <v>0.11</v>
      </c>
      <c r="F26" s="129">
        <v>4556.3500000000004</v>
      </c>
      <c r="G26" s="27">
        <f t="shared" si="0"/>
        <v>501.2</v>
      </c>
      <c r="H26" s="84"/>
      <c r="I26" s="84"/>
      <c r="J26" s="84"/>
    </row>
    <row r="27" spans="1:10" x14ac:dyDescent="0.25">
      <c r="A27" s="247" t="s">
        <v>652</v>
      </c>
      <c r="B27" s="248" t="s">
        <v>213</v>
      </c>
      <c r="C27" s="249" t="s">
        <v>781</v>
      </c>
      <c r="D27" s="248" t="s">
        <v>127</v>
      </c>
      <c r="E27" s="250">
        <v>45</v>
      </c>
      <c r="F27" s="129">
        <v>47.05</v>
      </c>
      <c r="G27" s="27">
        <f t="shared" si="0"/>
        <v>2117.25</v>
      </c>
      <c r="H27" s="84"/>
      <c r="I27" s="84"/>
      <c r="J27" s="84"/>
    </row>
    <row r="28" spans="1:10" x14ac:dyDescent="0.25">
      <c r="A28" s="247" t="s">
        <v>652</v>
      </c>
      <c r="B28" s="248" t="s">
        <v>215</v>
      </c>
      <c r="C28" s="249" t="s">
        <v>782</v>
      </c>
      <c r="D28" s="248" t="s">
        <v>68</v>
      </c>
      <c r="E28" s="250">
        <v>1</v>
      </c>
      <c r="F28" s="129">
        <v>258.3</v>
      </c>
      <c r="G28" s="27">
        <f t="shared" si="0"/>
        <v>258.3</v>
      </c>
      <c r="H28" s="84"/>
      <c r="I28" s="84"/>
      <c r="J28" s="84"/>
    </row>
    <row r="29" spans="1:10" x14ac:dyDescent="0.25">
      <c r="A29" s="247" t="s">
        <v>652</v>
      </c>
      <c r="B29" s="248" t="s">
        <v>348</v>
      </c>
      <c r="C29" s="35" t="s">
        <v>783</v>
      </c>
      <c r="D29" s="248" t="s">
        <v>738</v>
      </c>
      <c r="E29" s="250">
        <v>284</v>
      </c>
      <c r="F29" s="129">
        <v>429.75</v>
      </c>
      <c r="G29" s="27">
        <f t="shared" si="0"/>
        <v>122049</v>
      </c>
      <c r="H29" s="84"/>
      <c r="I29" s="84"/>
      <c r="J29" s="84"/>
    </row>
    <row r="30" spans="1:10" x14ac:dyDescent="0.25">
      <c r="A30" s="247" t="s">
        <v>652</v>
      </c>
      <c r="B30" s="248" t="s">
        <v>350</v>
      </c>
      <c r="C30" s="249" t="s">
        <v>784</v>
      </c>
      <c r="D30" s="248" t="s">
        <v>68</v>
      </c>
      <c r="E30" s="250">
        <v>58</v>
      </c>
      <c r="F30" s="129">
        <v>92.41</v>
      </c>
      <c r="G30" s="27">
        <f t="shared" si="0"/>
        <v>5359.78</v>
      </c>
      <c r="H30" s="84"/>
      <c r="I30" s="84"/>
      <c r="J30" s="84"/>
    </row>
    <row r="31" spans="1:10" x14ac:dyDescent="0.25">
      <c r="A31" s="247" t="s">
        <v>652</v>
      </c>
      <c r="B31" s="248" t="s">
        <v>352</v>
      </c>
      <c r="C31" s="249" t="s">
        <v>785</v>
      </c>
      <c r="D31" s="248" t="s">
        <v>738</v>
      </c>
      <c r="E31" s="250">
        <v>437</v>
      </c>
      <c r="F31" s="129">
        <v>17.18</v>
      </c>
      <c r="G31" s="27">
        <f t="shared" si="0"/>
        <v>7507.66</v>
      </c>
      <c r="H31" s="84"/>
      <c r="I31" s="84"/>
      <c r="J31" s="84"/>
    </row>
    <row r="32" spans="1:10" x14ac:dyDescent="0.25">
      <c r="A32" s="247" t="s">
        <v>652</v>
      </c>
      <c r="B32" s="248" t="s">
        <v>354</v>
      </c>
      <c r="C32" s="249" t="s">
        <v>786</v>
      </c>
      <c r="D32" s="248" t="s">
        <v>738</v>
      </c>
      <c r="E32" s="250">
        <v>467</v>
      </c>
      <c r="F32" s="129">
        <v>26.09</v>
      </c>
      <c r="G32" s="27">
        <f t="shared" si="0"/>
        <v>12184.03</v>
      </c>
      <c r="H32" s="84"/>
      <c r="I32" s="84"/>
      <c r="J32" s="84"/>
    </row>
    <row r="33" spans="1:10" x14ac:dyDescent="0.25">
      <c r="A33" s="247" t="s">
        <v>652</v>
      </c>
      <c r="B33" s="248" t="s">
        <v>356</v>
      </c>
      <c r="C33" s="249" t="s">
        <v>787</v>
      </c>
      <c r="D33" s="248" t="s">
        <v>738</v>
      </c>
      <c r="E33" s="250">
        <v>467</v>
      </c>
      <c r="F33" s="129">
        <v>28.92</v>
      </c>
      <c r="G33" s="27">
        <f t="shared" si="0"/>
        <v>13505.64</v>
      </c>
      <c r="H33" s="84"/>
      <c r="I33" s="84"/>
      <c r="J33" s="84"/>
    </row>
    <row r="34" spans="1:10" x14ac:dyDescent="0.25">
      <c r="A34" s="247" t="s">
        <v>652</v>
      </c>
      <c r="B34" s="248" t="s">
        <v>358</v>
      </c>
      <c r="C34" s="249" t="s">
        <v>788</v>
      </c>
      <c r="D34" s="248" t="s">
        <v>738</v>
      </c>
      <c r="E34" s="250">
        <v>20</v>
      </c>
      <c r="F34" s="129">
        <v>3.65</v>
      </c>
      <c r="G34" s="27">
        <f t="shared" si="0"/>
        <v>73</v>
      </c>
      <c r="H34" s="84"/>
      <c r="I34" s="84"/>
      <c r="J34" s="84"/>
    </row>
    <row r="35" spans="1:10" x14ac:dyDescent="0.25">
      <c r="A35" s="247" t="s">
        <v>652</v>
      </c>
      <c r="B35" s="248" t="s">
        <v>360</v>
      </c>
      <c r="C35" s="249" t="s">
        <v>789</v>
      </c>
      <c r="D35" s="248" t="s">
        <v>68</v>
      </c>
      <c r="E35" s="250">
        <v>3.7</v>
      </c>
      <c r="F35" s="129">
        <v>146.93</v>
      </c>
      <c r="G35" s="27">
        <f t="shared" si="0"/>
        <v>543.64</v>
      </c>
      <c r="H35" s="84"/>
      <c r="I35" s="84"/>
      <c r="J35" s="84"/>
    </row>
    <row r="36" spans="1:10" x14ac:dyDescent="0.25">
      <c r="A36" s="247" t="s">
        <v>652</v>
      </c>
      <c r="B36" s="248" t="s">
        <v>362</v>
      </c>
      <c r="C36" s="249" t="s">
        <v>790</v>
      </c>
      <c r="D36" s="248" t="s">
        <v>127</v>
      </c>
      <c r="E36" s="250">
        <v>20</v>
      </c>
      <c r="F36" s="129">
        <v>68.13</v>
      </c>
      <c r="G36" s="27">
        <f t="shared" si="0"/>
        <v>1362.6</v>
      </c>
      <c r="H36" s="84"/>
      <c r="I36" s="84"/>
      <c r="J36" s="84"/>
    </row>
    <row r="37" spans="1:10" x14ac:dyDescent="0.25">
      <c r="A37" s="247" t="s">
        <v>652</v>
      </c>
      <c r="B37" s="248" t="s">
        <v>364</v>
      </c>
      <c r="C37" s="249" t="s">
        <v>791</v>
      </c>
      <c r="D37" s="248" t="s">
        <v>68</v>
      </c>
      <c r="E37" s="250">
        <v>1.4</v>
      </c>
      <c r="F37" s="129">
        <v>105.79</v>
      </c>
      <c r="G37" s="27">
        <f t="shared" si="0"/>
        <v>148.11000000000001</v>
      </c>
      <c r="H37" s="84"/>
      <c r="I37" s="84"/>
      <c r="J37" s="84"/>
    </row>
    <row r="38" spans="1:10" x14ac:dyDescent="0.25">
      <c r="A38" s="247" t="s">
        <v>652</v>
      </c>
      <c r="B38" s="248" t="s">
        <v>366</v>
      </c>
      <c r="C38" s="249" t="s">
        <v>792</v>
      </c>
      <c r="D38" s="248" t="s">
        <v>127</v>
      </c>
      <c r="E38" s="250">
        <v>93</v>
      </c>
      <c r="F38" s="129">
        <v>24.99</v>
      </c>
      <c r="G38" s="27">
        <f t="shared" si="0"/>
        <v>2324.0700000000002</v>
      </c>
      <c r="H38" s="84"/>
      <c r="I38" s="84"/>
      <c r="J38" s="84"/>
    </row>
    <row r="39" spans="1:10" x14ac:dyDescent="0.25">
      <c r="A39" s="247" t="s">
        <v>652</v>
      </c>
      <c r="B39" s="248" t="s">
        <v>368</v>
      </c>
      <c r="C39" s="249" t="s">
        <v>793</v>
      </c>
      <c r="D39" s="248" t="s">
        <v>738</v>
      </c>
      <c r="E39" s="250">
        <v>3820</v>
      </c>
      <c r="F39" s="129">
        <v>9.1</v>
      </c>
      <c r="G39" s="27">
        <f t="shared" si="0"/>
        <v>34762</v>
      </c>
      <c r="H39" s="84"/>
      <c r="I39" s="84"/>
      <c r="J39" s="84"/>
    </row>
    <row r="40" spans="1:10" x14ac:dyDescent="0.25">
      <c r="A40" s="247" t="s">
        <v>652</v>
      </c>
      <c r="B40" s="248" t="s">
        <v>370</v>
      </c>
      <c r="C40" s="260" t="s">
        <v>903</v>
      </c>
      <c r="D40" s="248" t="s">
        <v>68</v>
      </c>
      <c r="E40" s="265">
        <v>29.2</v>
      </c>
      <c r="F40" s="129">
        <v>1422.27</v>
      </c>
      <c r="G40" s="27">
        <f t="shared" si="0"/>
        <v>41530.28</v>
      </c>
      <c r="H40" s="84"/>
      <c r="I40" s="84"/>
      <c r="J40" s="84"/>
    </row>
    <row r="41" spans="1:10" x14ac:dyDescent="0.25">
      <c r="A41" s="247" t="s">
        <v>652</v>
      </c>
      <c r="B41" s="248" t="s">
        <v>374</v>
      </c>
      <c r="C41" s="249" t="s">
        <v>796</v>
      </c>
      <c r="D41" s="248" t="s">
        <v>68</v>
      </c>
      <c r="E41" s="250">
        <v>1.7</v>
      </c>
      <c r="F41" s="129">
        <v>3063.53</v>
      </c>
      <c r="G41" s="27">
        <f t="shared" si="0"/>
        <v>5208</v>
      </c>
      <c r="H41" s="84"/>
      <c r="I41" s="84"/>
      <c r="J41" s="84"/>
    </row>
    <row r="42" spans="1:10" x14ac:dyDescent="0.25">
      <c r="A42" s="247" t="s">
        <v>652</v>
      </c>
      <c r="B42" s="248" t="s">
        <v>694</v>
      </c>
      <c r="C42" s="249" t="s">
        <v>797</v>
      </c>
      <c r="D42" s="248" t="s">
        <v>68</v>
      </c>
      <c r="E42" s="250">
        <v>1.7</v>
      </c>
      <c r="F42" s="129">
        <v>299.5</v>
      </c>
      <c r="G42" s="27">
        <f t="shared" si="0"/>
        <v>509.15</v>
      </c>
      <c r="H42" s="84"/>
      <c r="I42" s="84"/>
      <c r="J42" s="84"/>
    </row>
    <row r="43" spans="1:10" x14ac:dyDescent="0.25">
      <c r="A43" s="247" t="s">
        <v>652</v>
      </c>
      <c r="B43" s="248" t="s">
        <v>696</v>
      </c>
      <c r="C43" s="249" t="s">
        <v>768</v>
      </c>
      <c r="D43" s="248" t="s">
        <v>332</v>
      </c>
      <c r="E43" s="250">
        <v>182</v>
      </c>
      <c r="F43" s="129">
        <v>2.14</v>
      </c>
      <c r="G43" s="27">
        <f t="shared" si="0"/>
        <v>389.48</v>
      </c>
      <c r="H43" s="84"/>
      <c r="I43" s="84"/>
      <c r="J43" s="84"/>
    </row>
    <row r="44" spans="1:10" ht="45" x14ac:dyDescent="0.25">
      <c r="A44" s="247" t="s">
        <v>652</v>
      </c>
      <c r="B44" s="248" t="s">
        <v>698</v>
      </c>
      <c r="C44" s="260" t="s">
        <v>905</v>
      </c>
      <c r="D44" s="248" t="s">
        <v>68</v>
      </c>
      <c r="E44" s="250">
        <v>1.6</v>
      </c>
      <c r="F44" s="129">
        <v>824.24</v>
      </c>
      <c r="G44" s="27">
        <f t="shared" si="0"/>
        <v>1318.78</v>
      </c>
      <c r="H44" s="84"/>
      <c r="I44" s="84"/>
      <c r="J44" s="84"/>
    </row>
    <row r="45" spans="1:10" x14ac:dyDescent="0.25">
      <c r="A45" s="247" t="s">
        <v>652</v>
      </c>
      <c r="B45" s="248" t="s">
        <v>700</v>
      </c>
      <c r="C45" s="249" t="s">
        <v>798</v>
      </c>
      <c r="D45" s="248" t="s">
        <v>332</v>
      </c>
      <c r="E45" s="250">
        <v>54</v>
      </c>
      <c r="F45" s="129">
        <v>1.84</v>
      </c>
      <c r="G45" s="27">
        <f t="shared" si="0"/>
        <v>99.36</v>
      </c>
      <c r="H45" s="84"/>
      <c r="I45" s="84"/>
      <c r="J45" s="84"/>
    </row>
    <row r="46" spans="1:10" x14ac:dyDescent="0.25">
      <c r="A46" s="247" t="s">
        <v>652</v>
      </c>
      <c r="B46" s="248" t="s">
        <v>703</v>
      </c>
      <c r="C46" s="35" t="s">
        <v>799</v>
      </c>
      <c r="D46" s="248" t="s">
        <v>127</v>
      </c>
      <c r="E46" s="250">
        <v>67</v>
      </c>
      <c r="F46" s="129">
        <v>56.76</v>
      </c>
      <c r="G46" s="27">
        <f t="shared" si="0"/>
        <v>3802.92</v>
      </c>
      <c r="H46" s="84"/>
      <c r="I46" s="84"/>
      <c r="J46" s="84"/>
    </row>
    <row r="47" spans="1:10" x14ac:dyDescent="0.25">
      <c r="A47" s="247" t="s">
        <v>652</v>
      </c>
      <c r="B47" s="248" t="s">
        <v>705</v>
      </c>
      <c r="C47" s="249" t="s">
        <v>800</v>
      </c>
      <c r="D47" s="248" t="s">
        <v>738</v>
      </c>
      <c r="E47" s="250">
        <v>420</v>
      </c>
      <c r="F47" s="129">
        <v>4.08</v>
      </c>
      <c r="G47" s="27">
        <f t="shared" si="0"/>
        <v>1713.6</v>
      </c>
      <c r="H47" s="84"/>
      <c r="I47" s="84"/>
      <c r="J47" s="84"/>
    </row>
    <row r="48" spans="1:10" x14ac:dyDescent="0.25">
      <c r="A48" s="247" t="s">
        <v>652</v>
      </c>
      <c r="B48" s="248" t="s">
        <v>707</v>
      </c>
      <c r="C48" s="249" t="s">
        <v>801</v>
      </c>
      <c r="D48" s="248" t="s">
        <v>68</v>
      </c>
      <c r="E48" s="250">
        <v>6.1</v>
      </c>
      <c r="F48" s="129">
        <v>34.03</v>
      </c>
      <c r="G48" s="27">
        <f t="shared" si="0"/>
        <v>207.58</v>
      </c>
      <c r="H48" s="84"/>
      <c r="I48" s="84"/>
      <c r="J48" s="84"/>
    </row>
    <row r="49" spans="1:10" x14ac:dyDescent="0.25">
      <c r="A49" s="247" t="s">
        <v>652</v>
      </c>
      <c r="B49" s="248" t="s">
        <v>710</v>
      </c>
      <c r="C49" s="249" t="s">
        <v>802</v>
      </c>
      <c r="D49" s="248" t="s">
        <v>68</v>
      </c>
      <c r="E49" s="250">
        <v>103</v>
      </c>
      <c r="F49" s="129">
        <v>34.03</v>
      </c>
      <c r="G49" s="27">
        <f t="shared" si="0"/>
        <v>3505.09</v>
      </c>
      <c r="H49" s="84"/>
      <c r="I49" s="84"/>
      <c r="J49" s="84"/>
    </row>
    <row r="50" spans="1:10" ht="30" x14ac:dyDescent="0.25">
      <c r="A50" s="247" t="s">
        <v>652</v>
      </c>
      <c r="B50" s="248" t="s">
        <v>712</v>
      </c>
      <c r="C50" s="249" t="s">
        <v>803</v>
      </c>
      <c r="D50" s="248" t="s">
        <v>738</v>
      </c>
      <c r="E50" s="250">
        <v>67</v>
      </c>
      <c r="F50" s="129">
        <v>106.65</v>
      </c>
      <c r="G50" s="27">
        <f t="shared" si="0"/>
        <v>7145.55</v>
      </c>
      <c r="H50" s="84"/>
      <c r="I50" s="84"/>
      <c r="J50" s="84"/>
    </row>
    <row r="51" spans="1:10" x14ac:dyDescent="0.25">
      <c r="A51" s="247" t="s">
        <v>652</v>
      </c>
      <c r="B51" s="248" t="s">
        <v>714</v>
      </c>
      <c r="C51" s="249" t="s">
        <v>344</v>
      </c>
      <c r="D51" s="248" t="s">
        <v>332</v>
      </c>
      <c r="E51" s="250">
        <v>363</v>
      </c>
      <c r="F51" s="129">
        <v>1.84</v>
      </c>
      <c r="G51" s="27">
        <f t="shared" si="0"/>
        <v>667.92</v>
      </c>
      <c r="H51" s="84"/>
      <c r="I51" s="84"/>
      <c r="J51" s="84"/>
    </row>
    <row r="52" spans="1:10" x14ac:dyDescent="0.25">
      <c r="A52" s="247" t="s">
        <v>652</v>
      </c>
      <c r="B52" s="248" t="s">
        <v>716</v>
      </c>
      <c r="C52" s="249" t="s">
        <v>804</v>
      </c>
      <c r="D52" s="248" t="s">
        <v>738</v>
      </c>
      <c r="E52" s="250">
        <v>1437</v>
      </c>
      <c r="F52" s="129">
        <v>4.08</v>
      </c>
      <c r="G52" s="27">
        <f t="shared" si="0"/>
        <v>5862.96</v>
      </c>
      <c r="H52" s="84"/>
      <c r="I52" s="84"/>
      <c r="J52" s="84"/>
    </row>
    <row r="53" spans="1:10" x14ac:dyDescent="0.25">
      <c r="A53" s="247" t="s">
        <v>652</v>
      </c>
      <c r="B53" s="248" t="s">
        <v>718</v>
      </c>
      <c r="C53" s="249" t="s">
        <v>805</v>
      </c>
      <c r="D53" s="248" t="s">
        <v>68</v>
      </c>
      <c r="E53" s="250">
        <v>3424</v>
      </c>
      <c r="F53" s="129">
        <v>40.75</v>
      </c>
      <c r="G53" s="27">
        <f t="shared" si="0"/>
        <v>139528</v>
      </c>
      <c r="H53" s="84"/>
      <c r="I53" s="84"/>
      <c r="J53" s="84"/>
    </row>
    <row r="54" spans="1:10" x14ac:dyDescent="0.25">
      <c r="A54" s="247" t="s">
        <v>652</v>
      </c>
      <c r="B54" s="248" t="s">
        <v>720</v>
      </c>
      <c r="C54" s="260" t="s">
        <v>806</v>
      </c>
      <c r="D54" s="248" t="s">
        <v>68</v>
      </c>
      <c r="E54" s="265">
        <v>68.349999999999994</v>
      </c>
      <c r="F54" s="129">
        <v>1177.5</v>
      </c>
      <c r="G54" s="27">
        <f t="shared" si="0"/>
        <v>80482.13</v>
      </c>
      <c r="H54" s="84"/>
      <c r="I54" s="84"/>
      <c r="J54" s="84"/>
    </row>
    <row r="55" spans="1:10" x14ac:dyDescent="0.25">
      <c r="A55" s="247" t="s">
        <v>652</v>
      </c>
      <c r="B55" s="248" t="s">
        <v>724</v>
      </c>
      <c r="C55" s="249" t="s">
        <v>809</v>
      </c>
      <c r="D55" s="248" t="s">
        <v>127</v>
      </c>
      <c r="E55" s="250">
        <v>37.6</v>
      </c>
      <c r="F55" s="129">
        <v>6</v>
      </c>
      <c r="G55" s="27">
        <f t="shared" si="0"/>
        <v>225.6</v>
      </c>
      <c r="H55" s="84"/>
      <c r="I55" s="84"/>
      <c r="J55" s="84"/>
    </row>
    <row r="56" spans="1:10" x14ac:dyDescent="0.25">
      <c r="A56" s="247" t="s">
        <v>652</v>
      </c>
      <c r="B56" s="248" t="s">
        <v>726</v>
      </c>
      <c r="C56" s="249" t="s">
        <v>810</v>
      </c>
      <c r="D56" s="248" t="s">
        <v>127</v>
      </c>
      <c r="E56" s="250">
        <v>37.6</v>
      </c>
      <c r="F56" s="129">
        <v>28.29</v>
      </c>
      <c r="G56" s="27">
        <f t="shared" si="0"/>
        <v>1063.7</v>
      </c>
      <c r="H56" s="84"/>
      <c r="I56" s="84"/>
      <c r="J56" s="84"/>
    </row>
    <row r="57" spans="1:10" x14ac:dyDescent="0.25">
      <c r="A57" s="247" t="s">
        <v>652</v>
      </c>
      <c r="B57" s="248" t="s">
        <v>728</v>
      </c>
      <c r="C57" s="249" t="s">
        <v>811</v>
      </c>
      <c r="D57" s="248" t="s">
        <v>332</v>
      </c>
      <c r="E57" s="250">
        <v>3028</v>
      </c>
      <c r="F57" s="129">
        <v>6.31</v>
      </c>
      <c r="G57" s="27">
        <f t="shared" si="0"/>
        <v>19106.68</v>
      </c>
      <c r="H57" s="84"/>
      <c r="I57" s="84"/>
      <c r="J57" s="84"/>
    </row>
    <row r="58" spans="1:10" x14ac:dyDescent="0.25">
      <c r="A58" s="247" t="s">
        <v>652</v>
      </c>
      <c r="B58" s="248" t="s">
        <v>730</v>
      </c>
      <c r="C58" s="249" t="s">
        <v>812</v>
      </c>
      <c r="D58" s="248" t="s">
        <v>127</v>
      </c>
      <c r="E58" s="250">
        <v>42</v>
      </c>
      <c r="F58" s="129">
        <v>141.6</v>
      </c>
      <c r="G58" s="27">
        <f t="shared" si="0"/>
        <v>5947.2</v>
      </c>
      <c r="H58" s="84"/>
      <c r="I58" s="84"/>
      <c r="J58" s="84"/>
    </row>
    <row r="59" spans="1:10" x14ac:dyDescent="0.25">
      <c r="A59" s="247" t="s">
        <v>652</v>
      </c>
      <c r="B59" s="248" t="s">
        <v>732</v>
      </c>
      <c r="C59" s="249" t="s">
        <v>813</v>
      </c>
      <c r="D59" s="248" t="s">
        <v>127</v>
      </c>
      <c r="E59" s="250">
        <v>58</v>
      </c>
      <c r="F59" s="129">
        <v>128.38</v>
      </c>
      <c r="G59" s="27">
        <f t="shared" si="0"/>
        <v>7446.04</v>
      </c>
      <c r="H59" s="84"/>
      <c r="I59" s="84"/>
      <c r="J59" s="84"/>
    </row>
    <row r="60" spans="1:10" x14ac:dyDescent="0.25">
      <c r="A60" s="247" t="s">
        <v>652</v>
      </c>
      <c r="B60" s="248" t="s">
        <v>734</v>
      </c>
      <c r="C60" s="249" t="s">
        <v>814</v>
      </c>
      <c r="D60" s="248" t="s">
        <v>127</v>
      </c>
      <c r="E60" s="250">
        <v>7</v>
      </c>
      <c r="F60" s="129">
        <v>128.38</v>
      </c>
      <c r="G60" s="27">
        <f t="shared" si="0"/>
        <v>898.66</v>
      </c>
      <c r="H60" s="84"/>
      <c r="I60" s="84"/>
      <c r="J60" s="84"/>
    </row>
    <row r="61" spans="1:10" x14ac:dyDescent="0.25">
      <c r="A61" s="247" t="s">
        <v>652</v>
      </c>
      <c r="B61" s="248" t="s">
        <v>736</v>
      </c>
      <c r="C61" s="249" t="s">
        <v>815</v>
      </c>
      <c r="D61" s="248" t="s">
        <v>738</v>
      </c>
      <c r="E61" s="250">
        <v>8</v>
      </c>
      <c r="F61" s="129">
        <v>203.96</v>
      </c>
      <c r="G61" s="27">
        <f t="shared" si="0"/>
        <v>1631.68</v>
      </c>
      <c r="H61" s="84"/>
      <c r="I61" s="84"/>
      <c r="J61" s="84"/>
    </row>
    <row r="62" spans="1:10" ht="30" x14ac:dyDescent="0.25">
      <c r="A62" s="247" t="s">
        <v>652</v>
      </c>
      <c r="B62" s="248" t="s">
        <v>739</v>
      </c>
      <c r="C62" s="249" t="s">
        <v>816</v>
      </c>
      <c r="D62" s="248" t="s">
        <v>738</v>
      </c>
      <c r="E62" s="250">
        <v>60</v>
      </c>
      <c r="F62" s="129">
        <v>203.96</v>
      </c>
      <c r="G62" s="27">
        <f t="shared" si="0"/>
        <v>12237.6</v>
      </c>
      <c r="H62" s="84"/>
      <c r="I62" s="84"/>
      <c r="J62" s="84"/>
    </row>
    <row r="63" spans="1:10" x14ac:dyDescent="0.25">
      <c r="A63" s="247" t="s">
        <v>652</v>
      </c>
      <c r="B63" s="248" t="s">
        <v>741</v>
      </c>
      <c r="C63" s="35" t="s">
        <v>817</v>
      </c>
      <c r="D63" s="248" t="s">
        <v>738</v>
      </c>
      <c r="E63" s="250">
        <v>873</v>
      </c>
      <c r="F63" s="129">
        <v>16.72</v>
      </c>
      <c r="G63" s="27">
        <f t="shared" si="0"/>
        <v>14596.56</v>
      </c>
      <c r="H63" s="84"/>
      <c r="I63" s="84"/>
      <c r="J63" s="84"/>
    </row>
    <row r="64" spans="1:10" x14ac:dyDescent="0.25">
      <c r="A64" s="247" t="s">
        <v>652</v>
      </c>
      <c r="B64" s="248" t="s">
        <v>743</v>
      </c>
      <c r="C64" s="35" t="s">
        <v>818</v>
      </c>
      <c r="D64" s="248" t="s">
        <v>127</v>
      </c>
      <c r="E64" s="250">
        <v>79</v>
      </c>
      <c r="F64" s="129">
        <v>249.87</v>
      </c>
      <c r="G64" s="27">
        <f t="shared" si="0"/>
        <v>19739.73</v>
      </c>
      <c r="H64" s="84"/>
      <c r="I64" s="84"/>
      <c r="J64" s="84"/>
    </row>
    <row r="65" spans="1:10" x14ac:dyDescent="0.25">
      <c r="A65" s="247" t="s">
        <v>652</v>
      </c>
      <c r="B65" s="248" t="s">
        <v>745</v>
      </c>
      <c r="C65" s="35" t="s">
        <v>819</v>
      </c>
      <c r="D65" s="248" t="s">
        <v>738</v>
      </c>
      <c r="E65" s="250">
        <v>84</v>
      </c>
      <c r="F65" s="129">
        <v>85.22</v>
      </c>
      <c r="G65" s="27">
        <f t="shared" si="0"/>
        <v>7158.48</v>
      </c>
      <c r="H65" s="84"/>
      <c r="I65" s="84"/>
      <c r="J65" s="84"/>
    </row>
    <row r="66" spans="1:10" x14ac:dyDescent="0.25">
      <c r="A66" s="247" t="s">
        <v>652</v>
      </c>
      <c r="B66" s="248" t="s">
        <v>747</v>
      </c>
      <c r="C66" s="35" t="s">
        <v>820</v>
      </c>
      <c r="D66" s="248" t="s">
        <v>738</v>
      </c>
      <c r="E66" s="250">
        <v>256</v>
      </c>
      <c r="F66" s="129">
        <v>10.43</v>
      </c>
      <c r="G66" s="27">
        <f t="shared" ref="G66:G70" si="1">ROUND((E66*F66),2)</f>
        <v>2670.08</v>
      </c>
      <c r="H66" s="84"/>
      <c r="I66" s="84"/>
      <c r="J66" s="84"/>
    </row>
    <row r="67" spans="1:10" x14ac:dyDescent="0.25">
      <c r="A67" s="247" t="s">
        <v>652</v>
      </c>
      <c r="B67" s="248" t="s">
        <v>749</v>
      </c>
      <c r="C67" s="249" t="s">
        <v>821</v>
      </c>
      <c r="D67" s="248" t="s">
        <v>65</v>
      </c>
      <c r="E67" s="250">
        <v>70</v>
      </c>
      <c r="F67" s="129">
        <v>89.82</v>
      </c>
      <c r="G67" s="27">
        <f t="shared" si="1"/>
        <v>6287.4</v>
      </c>
      <c r="H67" s="84"/>
      <c r="I67" s="84"/>
      <c r="J67" s="84"/>
    </row>
    <row r="68" spans="1:10" x14ac:dyDescent="0.25">
      <c r="A68" s="247" t="s">
        <v>652</v>
      </c>
      <c r="B68" s="248" t="s">
        <v>751</v>
      </c>
      <c r="C68" s="249" t="s">
        <v>822</v>
      </c>
      <c r="D68" s="248" t="s">
        <v>73</v>
      </c>
      <c r="E68" s="250">
        <v>23</v>
      </c>
      <c r="F68" s="129">
        <v>127.61</v>
      </c>
      <c r="G68" s="27">
        <f t="shared" si="1"/>
        <v>2935.03</v>
      </c>
      <c r="H68" s="84"/>
      <c r="I68" s="84"/>
      <c r="J68" s="84"/>
    </row>
    <row r="69" spans="1:10" ht="15.75" thickBot="1" x14ac:dyDescent="0.3">
      <c r="A69" s="247" t="s">
        <v>652</v>
      </c>
      <c r="B69" s="248" t="s">
        <v>753</v>
      </c>
      <c r="C69" s="249" t="s">
        <v>823</v>
      </c>
      <c r="D69" s="248" t="s">
        <v>65</v>
      </c>
      <c r="E69" s="250">
        <v>7</v>
      </c>
      <c r="F69" s="129">
        <v>474.58</v>
      </c>
      <c r="G69" s="27">
        <f t="shared" si="1"/>
        <v>3322.06</v>
      </c>
      <c r="H69" s="84"/>
      <c r="I69" s="84"/>
      <c r="J69" s="84"/>
    </row>
    <row r="70" spans="1:10" ht="29.25" thickBot="1" x14ac:dyDescent="0.3">
      <c r="A70" s="251" t="s">
        <v>652</v>
      </c>
      <c r="B70" s="252" t="s">
        <v>755</v>
      </c>
      <c r="C70" s="253" t="s">
        <v>824</v>
      </c>
      <c r="D70" s="252" t="s">
        <v>127</v>
      </c>
      <c r="E70" s="254">
        <v>46</v>
      </c>
      <c r="F70" s="130">
        <v>140.01</v>
      </c>
      <c r="G70" s="55">
        <f t="shared" si="1"/>
        <v>6440.46</v>
      </c>
      <c r="H70" s="259" t="s">
        <v>757</v>
      </c>
      <c r="I70" s="211">
        <f>ROUND(SUM(G5:G70),2)</f>
        <v>1400507.34</v>
      </c>
      <c r="J70" s="84"/>
    </row>
    <row r="71" spans="1:10" ht="15.75" thickBot="1" x14ac:dyDescent="0.3">
      <c r="A71" s="83"/>
      <c r="B71" s="255"/>
      <c r="C71" s="256"/>
      <c r="D71" s="257"/>
      <c r="E71" s="258" t="s">
        <v>832</v>
      </c>
      <c r="F71" s="131"/>
      <c r="G71" s="115">
        <f>SUM(G5:G70)</f>
        <v>1400507.3400000003</v>
      </c>
      <c r="H71" s="84"/>
      <c r="I71" s="84"/>
      <c r="J71" s="84"/>
    </row>
    <row r="72" spans="1:10" x14ac:dyDescent="0.25">
      <c r="D72" s="132"/>
    </row>
  </sheetData>
  <sheetProtection algorithmName="SHA-512" hashValue="NUF6LpDSHDB/nd9ewQenttDBlmKvLFvoKLW8BiVFvyDydM/XD8ow3mrWxEh0ptLtbcBfe3NAkUNbAmkdDLgHnA==" saltValue="XjL0K8jiE75YwoWcMd/Ang==" spinCount="100000" sheet="1" objects="1" scenarios="1"/>
  <mergeCells count="1">
    <mergeCell ref="A1:G1"/>
  </mergeCells>
  <pageMargins left="0.82677165354330717" right="0.23622047244094491" top="0.74803149606299213" bottom="0.74803149606299213" header="0.31496062992125984" footer="0.31496062992125984"/>
  <pageSetup paperSize="9" scale="70" fitToHeight="0"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pageSetUpPr fitToPage="1"/>
  </sheetPr>
  <dimension ref="A1:I46"/>
  <sheetViews>
    <sheetView zoomScale="98" zoomScaleNormal="98" workbookViewId="0">
      <selection activeCell="K19" sqref="K19"/>
    </sheetView>
  </sheetViews>
  <sheetFormatPr defaultColWidth="9.140625" defaultRowHeight="15" x14ac:dyDescent="0.25"/>
  <cols>
    <col min="1" max="1" width="30.85546875" style="34" customWidth="1"/>
    <col min="2" max="2" width="9.140625" style="84" customWidth="1"/>
    <col min="3" max="3" width="67.140625" style="84" customWidth="1"/>
    <col min="4" max="4" width="9.140625" style="134"/>
    <col min="5" max="5" width="14.42578125" style="134" customWidth="1"/>
    <col min="6" max="6" width="16.140625" style="85" customWidth="1"/>
    <col min="7" max="7" width="12.7109375" style="134" customWidth="1"/>
    <col min="8" max="8" width="16.28515625" style="5" customWidth="1"/>
    <col min="9" max="9" width="11" style="5" customWidth="1"/>
    <col min="10" max="16384" width="9.140625" style="5"/>
  </cols>
  <sheetData>
    <row r="1" spans="1:9" ht="28.5" customHeight="1" thickBot="1" x14ac:dyDescent="0.3">
      <c r="A1" s="328" t="s">
        <v>833</v>
      </c>
      <c r="B1" s="329"/>
      <c r="C1" s="329"/>
      <c r="D1" s="329"/>
      <c r="E1" s="329"/>
      <c r="F1" s="329"/>
      <c r="G1" s="330"/>
    </row>
    <row r="2" spans="1:9" ht="15.75" thickBot="1" x14ac:dyDescent="0.3">
      <c r="A2" s="5"/>
      <c r="B2" s="6"/>
      <c r="C2" s="6"/>
      <c r="D2" s="6"/>
      <c r="E2" s="124"/>
      <c r="F2" s="123"/>
      <c r="G2" s="6"/>
    </row>
    <row r="3" spans="1:9" ht="15.75" thickBot="1" x14ac:dyDescent="0.3">
      <c r="A3" s="147" t="s">
        <v>834</v>
      </c>
      <c r="B3" s="148"/>
      <c r="C3" s="148"/>
      <c r="D3" s="148"/>
      <c r="E3" s="148"/>
      <c r="F3" s="148"/>
      <c r="G3" s="150"/>
    </row>
    <row r="4" spans="1:9" ht="43.5" thickBot="1" x14ac:dyDescent="0.3">
      <c r="A4" s="242" t="s">
        <v>51</v>
      </c>
      <c r="B4" s="151" t="s">
        <v>52</v>
      </c>
      <c r="C4" s="151" t="s">
        <v>53</v>
      </c>
      <c r="D4" s="151" t="s">
        <v>650</v>
      </c>
      <c r="E4" s="155" t="s">
        <v>55</v>
      </c>
      <c r="F4" s="153" t="s">
        <v>651</v>
      </c>
      <c r="G4" s="154" t="s">
        <v>57</v>
      </c>
      <c r="H4" s="84"/>
      <c r="I4" s="84"/>
    </row>
    <row r="5" spans="1:9" x14ac:dyDescent="0.25">
      <c r="A5" s="267" t="s">
        <v>835</v>
      </c>
      <c r="B5" s="244" t="s">
        <v>59</v>
      </c>
      <c r="C5" s="245" t="s">
        <v>836</v>
      </c>
      <c r="D5" s="244" t="s">
        <v>837</v>
      </c>
      <c r="E5" s="246">
        <v>271</v>
      </c>
      <c r="F5" s="128">
        <v>9</v>
      </c>
      <c r="G5" s="21">
        <f t="shared" ref="G5:G45" si="0">ROUND((E5*F5),2)</f>
        <v>2439</v>
      </c>
      <c r="H5" s="84"/>
      <c r="I5" s="84"/>
    </row>
    <row r="6" spans="1:9" x14ac:dyDescent="0.25">
      <c r="A6" s="268" t="s">
        <v>835</v>
      </c>
      <c r="B6" s="248" t="s">
        <v>6</v>
      </c>
      <c r="C6" s="249" t="s">
        <v>838</v>
      </c>
      <c r="D6" s="248" t="s">
        <v>837</v>
      </c>
      <c r="E6" s="250">
        <v>700</v>
      </c>
      <c r="F6" s="129">
        <v>6</v>
      </c>
      <c r="G6" s="27">
        <f t="shared" si="0"/>
        <v>4200</v>
      </c>
      <c r="H6" s="84"/>
      <c r="I6" s="84"/>
    </row>
    <row r="7" spans="1:9" x14ac:dyDescent="0.25">
      <c r="A7" s="268" t="s">
        <v>835</v>
      </c>
      <c r="B7" s="248" t="s">
        <v>10</v>
      </c>
      <c r="C7" s="249" t="s">
        <v>839</v>
      </c>
      <c r="D7" s="248" t="s">
        <v>634</v>
      </c>
      <c r="E7" s="250">
        <v>27</v>
      </c>
      <c r="F7" s="129">
        <v>55.17</v>
      </c>
      <c r="G7" s="27">
        <f t="shared" si="0"/>
        <v>1489.59</v>
      </c>
      <c r="H7" s="84"/>
      <c r="I7" s="84"/>
    </row>
    <row r="8" spans="1:9" x14ac:dyDescent="0.25">
      <c r="A8" s="268" t="s">
        <v>835</v>
      </c>
      <c r="B8" s="248" t="s">
        <v>14</v>
      </c>
      <c r="C8" s="249" t="s">
        <v>840</v>
      </c>
      <c r="D8" s="248" t="s">
        <v>634</v>
      </c>
      <c r="E8" s="250">
        <v>27</v>
      </c>
      <c r="F8" s="129">
        <v>77.88</v>
      </c>
      <c r="G8" s="27">
        <f t="shared" si="0"/>
        <v>2102.7600000000002</v>
      </c>
      <c r="H8" s="84"/>
      <c r="I8" s="84"/>
    </row>
    <row r="9" spans="1:9" x14ac:dyDescent="0.25">
      <c r="A9" s="268" t="s">
        <v>835</v>
      </c>
      <c r="B9" s="248" t="s">
        <v>16</v>
      </c>
      <c r="C9" s="249" t="s">
        <v>841</v>
      </c>
      <c r="D9" s="248" t="s">
        <v>634</v>
      </c>
      <c r="E9" s="250">
        <v>25</v>
      </c>
      <c r="F9" s="129">
        <v>14.65</v>
      </c>
      <c r="G9" s="27">
        <f t="shared" si="0"/>
        <v>366.25</v>
      </c>
      <c r="H9" s="84"/>
      <c r="I9" s="84"/>
    </row>
    <row r="10" spans="1:9" x14ac:dyDescent="0.25">
      <c r="A10" s="268" t="s">
        <v>835</v>
      </c>
      <c r="B10" s="248" t="s">
        <v>20</v>
      </c>
      <c r="C10" s="249" t="s">
        <v>842</v>
      </c>
      <c r="D10" s="248" t="s">
        <v>634</v>
      </c>
      <c r="E10" s="269">
        <v>27</v>
      </c>
      <c r="F10" s="129">
        <v>23.34</v>
      </c>
      <c r="G10" s="27">
        <f t="shared" si="0"/>
        <v>630.17999999999995</v>
      </c>
      <c r="H10" s="84"/>
      <c r="I10" s="84"/>
    </row>
    <row r="11" spans="1:9" x14ac:dyDescent="0.25">
      <c r="A11" s="268" t="s">
        <v>835</v>
      </c>
      <c r="B11" s="248" t="s">
        <v>24</v>
      </c>
      <c r="C11" s="249" t="s">
        <v>843</v>
      </c>
      <c r="D11" s="248" t="s">
        <v>634</v>
      </c>
      <c r="E11" s="269">
        <v>27</v>
      </c>
      <c r="F11" s="129">
        <v>43.98</v>
      </c>
      <c r="G11" s="27">
        <f t="shared" si="0"/>
        <v>1187.46</v>
      </c>
      <c r="H11" s="84"/>
      <c r="I11" s="84"/>
    </row>
    <row r="12" spans="1:9" x14ac:dyDescent="0.25">
      <c r="A12" s="268" t="s">
        <v>835</v>
      </c>
      <c r="B12" s="248" t="s">
        <v>28</v>
      </c>
      <c r="C12" s="249" t="s">
        <v>844</v>
      </c>
      <c r="D12" s="248" t="s">
        <v>127</v>
      </c>
      <c r="E12" s="269">
        <v>112</v>
      </c>
      <c r="F12" s="129">
        <v>1.98</v>
      </c>
      <c r="G12" s="27">
        <f t="shared" si="0"/>
        <v>221.76</v>
      </c>
      <c r="H12" s="84"/>
      <c r="I12" s="84"/>
    </row>
    <row r="13" spans="1:9" x14ac:dyDescent="0.25">
      <c r="A13" s="268" t="s">
        <v>835</v>
      </c>
      <c r="B13" s="248" t="s">
        <v>32</v>
      </c>
      <c r="C13" s="249" t="s">
        <v>845</v>
      </c>
      <c r="D13" s="248" t="s">
        <v>127</v>
      </c>
      <c r="E13" s="269">
        <v>262</v>
      </c>
      <c r="F13" s="129">
        <v>0.84</v>
      </c>
      <c r="G13" s="27">
        <f t="shared" si="0"/>
        <v>220.08</v>
      </c>
      <c r="H13" s="84"/>
      <c r="I13" s="84"/>
    </row>
    <row r="14" spans="1:9" x14ac:dyDescent="0.25">
      <c r="A14" s="268" t="s">
        <v>835</v>
      </c>
      <c r="B14" s="248" t="s">
        <v>34</v>
      </c>
      <c r="C14" s="249" t="s">
        <v>846</v>
      </c>
      <c r="D14" s="248" t="s">
        <v>837</v>
      </c>
      <c r="E14" s="269">
        <v>971</v>
      </c>
      <c r="F14" s="129">
        <v>1.97</v>
      </c>
      <c r="G14" s="27">
        <f t="shared" si="0"/>
        <v>1912.87</v>
      </c>
      <c r="H14" s="84"/>
      <c r="I14" s="84"/>
    </row>
    <row r="15" spans="1:9" x14ac:dyDescent="0.25">
      <c r="A15" s="268" t="s">
        <v>835</v>
      </c>
      <c r="B15" s="248" t="s">
        <v>75</v>
      </c>
      <c r="C15" s="249" t="s">
        <v>847</v>
      </c>
      <c r="D15" s="248" t="s">
        <v>127</v>
      </c>
      <c r="E15" s="269">
        <v>971</v>
      </c>
      <c r="F15" s="129">
        <v>2.13</v>
      </c>
      <c r="G15" s="27">
        <f t="shared" si="0"/>
        <v>2068.23</v>
      </c>
      <c r="H15" s="84"/>
      <c r="I15" s="84"/>
    </row>
    <row r="16" spans="1:9" x14ac:dyDescent="0.25">
      <c r="A16" s="268" t="s">
        <v>835</v>
      </c>
      <c r="B16" s="248" t="s">
        <v>193</v>
      </c>
      <c r="C16" s="249" t="s">
        <v>848</v>
      </c>
      <c r="D16" s="248" t="s">
        <v>634</v>
      </c>
      <c r="E16" s="269">
        <v>56</v>
      </c>
      <c r="F16" s="129">
        <v>19.12</v>
      </c>
      <c r="G16" s="27">
        <f t="shared" si="0"/>
        <v>1070.72</v>
      </c>
      <c r="H16" s="84"/>
      <c r="I16" s="84"/>
    </row>
    <row r="17" spans="1:9" x14ac:dyDescent="0.25">
      <c r="A17" s="268" t="s">
        <v>835</v>
      </c>
      <c r="B17" s="248" t="s">
        <v>194</v>
      </c>
      <c r="C17" s="249" t="s">
        <v>849</v>
      </c>
      <c r="D17" s="248" t="s">
        <v>634</v>
      </c>
      <c r="E17" s="269">
        <v>28</v>
      </c>
      <c r="F17" s="129">
        <v>10.25</v>
      </c>
      <c r="G17" s="27">
        <f t="shared" si="0"/>
        <v>287</v>
      </c>
      <c r="H17" s="84"/>
      <c r="I17" s="84"/>
    </row>
    <row r="18" spans="1:9" x14ac:dyDescent="0.25">
      <c r="A18" s="268" t="s">
        <v>835</v>
      </c>
      <c r="B18" s="248" t="s">
        <v>195</v>
      </c>
      <c r="C18" s="270" t="s">
        <v>850</v>
      </c>
      <c r="D18" s="248" t="s">
        <v>149</v>
      </c>
      <c r="E18" s="269">
        <v>1</v>
      </c>
      <c r="F18" s="129">
        <v>38.57</v>
      </c>
      <c r="G18" s="27">
        <f t="shared" si="0"/>
        <v>38.57</v>
      </c>
      <c r="H18" s="84"/>
      <c r="I18" s="84"/>
    </row>
    <row r="19" spans="1:9" x14ac:dyDescent="0.25">
      <c r="A19" s="268" t="s">
        <v>835</v>
      </c>
      <c r="B19" s="248" t="s">
        <v>197</v>
      </c>
      <c r="C19" s="270" t="s">
        <v>851</v>
      </c>
      <c r="D19" s="248" t="s">
        <v>149</v>
      </c>
      <c r="E19" s="269">
        <v>27</v>
      </c>
      <c r="F19" s="129">
        <v>38.57</v>
      </c>
      <c r="G19" s="27">
        <f t="shared" si="0"/>
        <v>1041.3900000000001</v>
      </c>
      <c r="H19" s="84"/>
      <c r="I19" s="84"/>
    </row>
    <row r="20" spans="1:9" x14ac:dyDescent="0.25">
      <c r="A20" s="268" t="s">
        <v>835</v>
      </c>
      <c r="B20" s="248" t="s">
        <v>199</v>
      </c>
      <c r="C20" s="249" t="s">
        <v>852</v>
      </c>
      <c r="D20" s="248" t="s">
        <v>837</v>
      </c>
      <c r="E20" s="269">
        <v>56</v>
      </c>
      <c r="F20" s="129">
        <v>2.68</v>
      </c>
      <c r="G20" s="27">
        <f t="shared" si="0"/>
        <v>150.08000000000001</v>
      </c>
      <c r="H20" s="84"/>
      <c r="I20" s="84"/>
    </row>
    <row r="21" spans="1:9" x14ac:dyDescent="0.25">
      <c r="A21" s="268" t="s">
        <v>835</v>
      </c>
      <c r="B21" s="248" t="s">
        <v>201</v>
      </c>
      <c r="C21" s="249" t="s">
        <v>853</v>
      </c>
      <c r="D21" s="248" t="s">
        <v>149</v>
      </c>
      <c r="E21" s="269">
        <v>28</v>
      </c>
      <c r="F21" s="129">
        <v>9.56</v>
      </c>
      <c r="G21" s="27">
        <f t="shared" si="0"/>
        <v>267.68</v>
      </c>
      <c r="H21" s="84"/>
      <c r="I21" s="84"/>
    </row>
    <row r="22" spans="1:9" x14ac:dyDescent="0.25">
      <c r="A22" s="268" t="s">
        <v>835</v>
      </c>
      <c r="B22" s="248" t="s">
        <v>203</v>
      </c>
      <c r="C22" s="249" t="s">
        <v>854</v>
      </c>
      <c r="D22" s="248" t="s">
        <v>149</v>
      </c>
      <c r="E22" s="269">
        <v>1</v>
      </c>
      <c r="F22" s="129">
        <v>417.16</v>
      </c>
      <c r="G22" s="27">
        <f t="shared" si="0"/>
        <v>417.16</v>
      </c>
      <c r="H22" s="84"/>
      <c r="I22" s="84"/>
    </row>
    <row r="23" spans="1:9" x14ac:dyDescent="0.25">
      <c r="A23" s="268" t="s">
        <v>835</v>
      </c>
      <c r="B23" s="248" t="s">
        <v>205</v>
      </c>
      <c r="C23" s="249" t="s">
        <v>855</v>
      </c>
      <c r="D23" s="248" t="s">
        <v>634</v>
      </c>
      <c r="E23" s="269">
        <v>28</v>
      </c>
      <c r="F23" s="129">
        <v>3.32</v>
      </c>
      <c r="G23" s="27">
        <f t="shared" si="0"/>
        <v>92.96</v>
      </c>
      <c r="H23" s="84"/>
      <c r="I23" s="84"/>
    </row>
    <row r="24" spans="1:9" x14ac:dyDescent="0.25">
      <c r="A24" s="268" t="s">
        <v>835</v>
      </c>
      <c r="B24" s="248" t="s">
        <v>206</v>
      </c>
      <c r="C24" s="249" t="s">
        <v>856</v>
      </c>
      <c r="D24" s="248" t="s">
        <v>634</v>
      </c>
      <c r="E24" s="269">
        <v>3</v>
      </c>
      <c r="F24" s="129">
        <v>20.5</v>
      </c>
      <c r="G24" s="27">
        <f t="shared" si="0"/>
        <v>61.5</v>
      </c>
      <c r="H24" s="84"/>
      <c r="I24" s="84"/>
    </row>
    <row r="25" spans="1:9" ht="15.75" thickBot="1" x14ac:dyDescent="0.3">
      <c r="A25" s="268" t="s">
        <v>835</v>
      </c>
      <c r="B25" s="248" t="s">
        <v>207</v>
      </c>
      <c r="C25" s="249" t="s">
        <v>857</v>
      </c>
      <c r="D25" s="248" t="s">
        <v>127</v>
      </c>
      <c r="E25" s="269">
        <v>971</v>
      </c>
      <c r="F25" s="129">
        <v>0.05</v>
      </c>
      <c r="G25" s="27">
        <f t="shared" si="0"/>
        <v>48.55</v>
      </c>
      <c r="H25" s="84"/>
      <c r="I25" s="84"/>
    </row>
    <row r="26" spans="1:9" ht="29.25" thickBot="1" x14ac:dyDescent="0.3">
      <c r="A26" s="271" t="s">
        <v>835</v>
      </c>
      <c r="B26" s="252" t="s">
        <v>209</v>
      </c>
      <c r="C26" s="253" t="s">
        <v>858</v>
      </c>
      <c r="D26" s="252" t="s">
        <v>634</v>
      </c>
      <c r="E26" s="272">
        <v>1</v>
      </c>
      <c r="F26" s="130">
        <v>191.24</v>
      </c>
      <c r="G26" s="55">
        <f t="shared" si="0"/>
        <v>191.24</v>
      </c>
      <c r="H26" s="259" t="s">
        <v>757</v>
      </c>
      <c r="I26" s="211">
        <f>ROUND(SUM(G5:G26),2)</f>
        <v>20505.03</v>
      </c>
    </row>
    <row r="27" spans="1:9" ht="30" x14ac:dyDescent="0.25">
      <c r="A27" s="273" t="s">
        <v>859</v>
      </c>
      <c r="B27" s="244" t="s">
        <v>35</v>
      </c>
      <c r="C27" s="245" t="s">
        <v>860</v>
      </c>
      <c r="D27" s="244" t="s">
        <v>634</v>
      </c>
      <c r="E27" s="246">
        <v>2</v>
      </c>
      <c r="F27" s="33">
        <v>589.41999999999996</v>
      </c>
      <c r="G27" s="21">
        <f t="shared" si="0"/>
        <v>1178.8399999999999</v>
      </c>
      <c r="H27" s="84"/>
      <c r="I27" s="84"/>
    </row>
    <row r="28" spans="1:9" ht="30" x14ac:dyDescent="0.25">
      <c r="A28" s="268" t="s">
        <v>859</v>
      </c>
      <c r="B28" s="248" t="s">
        <v>81</v>
      </c>
      <c r="C28" s="249" t="s">
        <v>861</v>
      </c>
      <c r="D28" s="248" t="s">
        <v>634</v>
      </c>
      <c r="E28" s="250">
        <v>25</v>
      </c>
      <c r="F28" s="37">
        <v>624.78</v>
      </c>
      <c r="G28" s="27">
        <f t="shared" si="0"/>
        <v>15619.5</v>
      </c>
      <c r="H28" s="84"/>
      <c r="I28" s="84"/>
    </row>
    <row r="29" spans="1:9" ht="30" x14ac:dyDescent="0.25">
      <c r="A29" s="268" t="s">
        <v>859</v>
      </c>
      <c r="B29" s="248" t="s">
        <v>83</v>
      </c>
      <c r="C29" s="249" t="s">
        <v>862</v>
      </c>
      <c r="D29" s="248" t="s">
        <v>634</v>
      </c>
      <c r="E29" s="250">
        <v>25</v>
      </c>
      <c r="F29" s="37">
        <v>44.8</v>
      </c>
      <c r="G29" s="27">
        <f t="shared" si="0"/>
        <v>1120</v>
      </c>
      <c r="H29" s="84"/>
      <c r="I29" s="84"/>
    </row>
    <row r="30" spans="1:9" ht="30" x14ac:dyDescent="0.25">
      <c r="A30" s="268" t="s">
        <v>859</v>
      </c>
      <c r="B30" s="248" t="s">
        <v>85</v>
      </c>
      <c r="C30" s="249" t="s">
        <v>863</v>
      </c>
      <c r="D30" s="248" t="s">
        <v>634</v>
      </c>
      <c r="E30" s="250">
        <v>2</v>
      </c>
      <c r="F30" s="37">
        <v>106.1</v>
      </c>
      <c r="G30" s="27">
        <f t="shared" si="0"/>
        <v>212.2</v>
      </c>
      <c r="H30" s="84"/>
      <c r="I30" s="84"/>
    </row>
    <row r="31" spans="1:9" ht="30" x14ac:dyDescent="0.25">
      <c r="A31" s="268" t="s">
        <v>859</v>
      </c>
      <c r="B31" s="248" t="s">
        <v>87</v>
      </c>
      <c r="C31" s="249" t="s">
        <v>864</v>
      </c>
      <c r="D31" s="248" t="s">
        <v>634</v>
      </c>
      <c r="E31" s="250">
        <v>25</v>
      </c>
      <c r="F31" s="37">
        <v>176.83</v>
      </c>
      <c r="G31" s="27">
        <f t="shared" si="0"/>
        <v>4420.75</v>
      </c>
      <c r="H31" s="84"/>
      <c r="I31" s="84"/>
    </row>
    <row r="32" spans="1:9" ht="34.5" customHeight="1" x14ac:dyDescent="0.25">
      <c r="A32" s="274" t="s">
        <v>859</v>
      </c>
      <c r="B32" s="248" t="s">
        <v>89</v>
      </c>
      <c r="C32" s="249" t="s">
        <v>865</v>
      </c>
      <c r="D32" s="248" t="s">
        <v>634</v>
      </c>
      <c r="E32" s="250">
        <v>20</v>
      </c>
      <c r="F32" s="37">
        <v>235.77</v>
      </c>
      <c r="G32" s="27">
        <f t="shared" si="0"/>
        <v>4715.3999999999996</v>
      </c>
      <c r="H32" s="84"/>
      <c r="I32" s="84"/>
    </row>
    <row r="33" spans="1:9" ht="39" customHeight="1" x14ac:dyDescent="0.25">
      <c r="A33" s="274" t="s">
        <v>859</v>
      </c>
      <c r="B33" s="248" t="s">
        <v>91</v>
      </c>
      <c r="C33" s="249" t="s">
        <v>866</v>
      </c>
      <c r="D33" s="248" t="s">
        <v>634</v>
      </c>
      <c r="E33" s="250">
        <v>5</v>
      </c>
      <c r="F33" s="37">
        <v>294.70999999999998</v>
      </c>
      <c r="G33" s="27">
        <f t="shared" si="0"/>
        <v>1473.55</v>
      </c>
      <c r="H33" s="84"/>
      <c r="I33" s="84"/>
    </row>
    <row r="34" spans="1:9" ht="60" x14ac:dyDescent="0.25">
      <c r="A34" s="274" t="s">
        <v>859</v>
      </c>
      <c r="B34" s="248" t="s">
        <v>93</v>
      </c>
      <c r="C34" s="249" t="s">
        <v>867</v>
      </c>
      <c r="D34" s="248" t="s">
        <v>634</v>
      </c>
      <c r="E34" s="250">
        <v>2</v>
      </c>
      <c r="F34" s="37">
        <v>235.77</v>
      </c>
      <c r="G34" s="27">
        <f t="shared" si="0"/>
        <v>471.54</v>
      </c>
      <c r="H34" s="84"/>
      <c r="I34" s="84"/>
    </row>
    <row r="35" spans="1:9" ht="30" x14ac:dyDescent="0.25">
      <c r="A35" s="274" t="s">
        <v>859</v>
      </c>
      <c r="B35" s="248" t="s">
        <v>95</v>
      </c>
      <c r="C35" s="249" t="s">
        <v>868</v>
      </c>
      <c r="D35" s="248" t="s">
        <v>837</v>
      </c>
      <c r="E35" s="250">
        <v>1083</v>
      </c>
      <c r="F35" s="37">
        <v>1.77</v>
      </c>
      <c r="G35" s="27">
        <f t="shared" si="0"/>
        <v>1916.91</v>
      </c>
      <c r="H35" s="84"/>
      <c r="I35" s="84"/>
    </row>
    <row r="36" spans="1:9" ht="30" x14ac:dyDescent="0.25">
      <c r="A36" s="268" t="s">
        <v>859</v>
      </c>
      <c r="B36" s="248" t="s">
        <v>97</v>
      </c>
      <c r="C36" s="249" t="s">
        <v>869</v>
      </c>
      <c r="D36" s="248" t="s">
        <v>837</v>
      </c>
      <c r="E36" s="250">
        <v>262</v>
      </c>
      <c r="F36" s="37">
        <v>0.62</v>
      </c>
      <c r="G36" s="27">
        <f t="shared" si="0"/>
        <v>162.44</v>
      </c>
      <c r="H36" s="84"/>
      <c r="I36" s="84"/>
    </row>
    <row r="37" spans="1:9" ht="30" x14ac:dyDescent="0.25">
      <c r="A37" s="268" t="s">
        <v>859</v>
      </c>
      <c r="B37" s="248" t="s">
        <v>99</v>
      </c>
      <c r="C37" s="249" t="s">
        <v>870</v>
      </c>
      <c r="D37" s="248" t="s">
        <v>634</v>
      </c>
      <c r="E37" s="250">
        <v>27</v>
      </c>
      <c r="F37" s="37">
        <v>29.47</v>
      </c>
      <c r="G37" s="27">
        <f t="shared" si="0"/>
        <v>795.69</v>
      </c>
      <c r="H37" s="84"/>
      <c r="I37" s="84"/>
    </row>
    <row r="38" spans="1:9" ht="30" x14ac:dyDescent="0.25">
      <c r="A38" s="268" t="s">
        <v>859</v>
      </c>
      <c r="B38" s="248" t="s">
        <v>101</v>
      </c>
      <c r="C38" s="249" t="s">
        <v>871</v>
      </c>
      <c r="D38" s="248" t="s">
        <v>634</v>
      </c>
      <c r="E38" s="250">
        <v>56</v>
      </c>
      <c r="F38" s="37">
        <v>5.89</v>
      </c>
      <c r="G38" s="27">
        <f t="shared" si="0"/>
        <v>329.84</v>
      </c>
      <c r="H38" s="84"/>
      <c r="I38" s="84"/>
    </row>
    <row r="39" spans="1:9" ht="30" x14ac:dyDescent="0.25">
      <c r="A39" s="268" t="s">
        <v>859</v>
      </c>
      <c r="B39" s="248" t="s">
        <v>219</v>
      </c>
      <c r="C39" s="249" t="s">
        <v>872</v>
      </c>
      <c r="D39" s="248" t="s">
        <v>837</v>
      </c>
      <c r="E39" s="250">
        <v>919</v>
      </c>
      <c r="F39" s="37">
        <v>1.37</v>
      </c>
      <c r="G39" s="27">
        <f t="shared" si="0"/>
        <v>1259.03</v>
      </c>
      <c r="H39" s="84"/>
      <c r="I39" s="84"/>
    </row>
    <row r="40" spans="1:9" ht="30" x14ac:dyDescent="0.25">
      <c r="A40" s="268" t="s">
        <v>859</v>
      </c>
      <c r="B40" s="248" t="s">
        <v>220</v>
      </c>
      <c r="C40" s="249" t="s">
        <v>873</v>
      </c>
      <c r="D40" s="248" t="s">
        <v>837</v>
      </c>
      <c r="E40" s="250">
        <v>52</v>
      </c>
      <c r="F40" s="37">
        <v>1.83</v>
      </c>
      <c r="G40" s="27">
        <f t="shared" si="0"/>
        <v>95.16</v>
      </c>
      <c r="H40" s="84"/>
      <c r="I40" s="84"/>
    </row>
    <row r="41" spans="1:9" ht="90" x14ac:dyDescent="0.25">
      <c r="A41" s="275" t="s">
        <v>859</v>
      </c>
      <c r="B41" s="248" t="s">
        <v>222</v>
      </c>
      <c r="C41" s="270" t="s">
        <v>874</v>
      </c>
      <c r="D41" s="248" t="s">
        <v>634</v>
      </c>
      <c r="E41" s="250">
        <v>1</v>
      </c>
      <c r="F41" s="37">
        <v>117.88</v>
      </c>
      <c r="G41" s="27">
        <f t="shared" si="0"/>
        <v>117.88</v>
      </c>
      <c r="H41" s="84"/>
      <c r="I41" s="84"/>
    </row>
    <row r="42" spans="1:9" ht="90" x14ac:dyDescent="0.25">
      <c r="A42" s="275" t="s">
        <v>859</v>
      </c>
      <c r="B42" s="248" t="s">
        <v>224</v>
      </c>
      <c r="C42" s="249" t="s">
        <v>875</v>
      </c>
      <c r="D42" s="248" t="s">
        <v>634</v>
      </c>
      <c r="E42" s="250">
        <v>27</v>
      </c>
      <c r="F42" s="37">
        <v>58.94</v>
      </c>
      <c r="G42" s="27">
        <f t="shared" si="0"/>
        <v>1591.38</v>
      </c>
      <c r="H42" s="84"/>
      <c r="I42" s="84"/>
    </row>
    <row r="43" spans="1:9" ht="30" x14ac:dyDescent="0.25">
      <c r="A43" s="268" t="s">
        <v>859</v>
      </c>
      <c r="B43" s="248" t="s">
        <v>226</v>
      </c>
      <c r="C43" s="249" t="s">
        <v>876</v>
      </c>
      <c r="D43" s="248" t="s">
        <v>837</v>
      </c>
      <c r="E43" s="250">
        <v>56</v>
      </c>
      <c r="F43" s="37">
        <v>2.36</v>
      </c>
      <c r="G43" s="27">
        <f t="shared" si="0"/>
        <v>132.16</v>
      </c>
      <c r="H43" s="84"/>
      <c r="I43" s="84"/>
    </row>
    <row r="44" spans="1:9" ht="30.75" thickBot="1" x14ac:dyDescent="0.3">
      <c r="A44" s="268" t="s">
        <v>859</v>
      </c>
      <c r="B44" s="248" t="s">
        <v>228</v>
      </c>
      <c r="C44" s="249" t="s">
        <v>877</v>
      </c>
      <c r="D44" s="248" t="s">
        <v>837</v>
      </c>
      <c r="E44" s="250">
        <v>971</v>
      </c>
      <c r="F44" s="37">
        <v>0.18</v>
      </c>
      <c r="G44" s="27">
        <f t="shared" si="0"/>
        <v>174.78</v>
      </c>
      <c r="H44" s="84"/>
      <c r="I44" s="84"/>
    </row>
    <row r="45" spans="1:9" ht="195.75" thickBot="1" x14ac:dyDescent="0.3">
      <c r="A45" s="268" t="s">
        <v>859</v>
      </c>
      <c r="B45" s="252" t="s">
        <v>230</v>
      </c>
      <c r="C45" s="253" t="s">
        <v>878</v>
      </c>
      <c r="D45" s="252" t="s">
        <v>879</v>
      </c>
      <c r="E45" s="254">
        <v>1</v>
      </c>
      <c r="F45" s="135">
        <v>1482.5</v>
      </c>
      <c r="G45" s="55">
        <f t="shared" si="0"/>
        <v>1482.5</v>
      </c>
      <c r="H45" s="259" t="s">
        <v>880</v>
      </c>
      <c r="I45" s="211">
        <f>ROUND(SUM(G27:G45),2)</f>
        <v>37269.550000000003</v>
      </c>
    </row>
    <row r="46" spans="1:9" ht="15.75" thickBot="1" x14ac:dyDescent="0.3">
      <c r="A46" s="83"/>
      <c r="B46" s="276"/>
      <c r="C46" s="277"/>
      <c r="D46" s="257"/>
      <c r="E46" s="278" t="s">
        <v>881</v>
      </c>
      <c r="F46" s="131"/>
      <c r="G46" s="115">
        <f>SUM(G5:G45)</f>
        <v>57774.580000000009</v>
      </c>
      <c r="H46" s="84"/>
      <c r="I46" s="84"/>
    </row>
  </sheetData>
  <sheetProtection algorithmName="SHA-512" hashValue="lZjqnzU3cFqm0iTDSTDe4RpIUZnf6YWbefQ95QzMo06ujVTxQAsgfqkwmzgNFK7dMbwNm09dUyRqgPoh3qfcsA==" saltValue="PBjJUakQQuGoVWaOau0pSA==" spinCount="100000" sheet="1" objects="1" scenarios="1"/>
  <mergeCells count="1">
    <mergeCell ref="A1:G1"/>
  </mergeCells>
  <pageMargins left="0.82677165354330717" right="0.23622047244094491" top="0.74803149606299213" bottom="0.74803149606299213"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134"/>
  <sheetViews>
    <sheetView topLeftCell="A124" zoomScaleNormal="100" workbookViewId="0">
      <selection activeCell="F5" sqref="F5:F131"/>
    </sheetView>
  </sheetViews>
  <sheetFormatPr defaultColWidth="9.140625" defaultRowHeight="15" x14ac:dyDescent="0.25"/>
  <cols>
    <col min="1" max="1" width="31.7109375" style="34" bestFit="1" customWidth="1"/>
    <col min="2" max="2" width="8.28515625" style="34" bestFit="1" customWidth="1"/>
    <col min="3" max="3" width="86.42578125" style="285" customWidth="1"/>
    <col min="4" max="4" width="9.140625" style="5"/>
    <col min="5" max="5" width="16.28515625" style="284" customWidth="1"/>
    <col min="6" max="6" width="21.5703125" style="85" customWidth="1"/>
    <col min="7" max="7" width="14.7109375" style="5" customWidth="1"/>
    <col min="8" max="8" width="21.5703125" style="4" customWidth="1"/>
    <col min="9" max="9" width="16.140625" style="5" customWidth="1"/>
    <col min="10" max="10" width="9.140625" style="5"/>
    <col min="11" max="11" width="11.42578125" style="5" bestFit="1" customWidth="1"/>
    <col min="12" max="14" width="9.140625" style="5"/>
    <col min="15" max="15" width="11.42578125" style="5" bestFit="1" customWidth="1"/>
    <col min="16" max="16384" width="9.140625" style="5"/>
  </cols>
  <sheetData>
    <row r="1" spans="1:9" ht="40.15" customHeight="1" x14ac:dyDescent="0.25">
      <c r="A1" s="321" t="s">
        <v>180</v>
      </c>
      <c r="B1" s="321"/>
      <c r="C1" s="321"/>
      <c r="D1" s="321"/>
      <c r="E1" s="321"/>
      <c r="F1" s="321"/>
      <c r="G1" s="321"/>
    </row>
    <row r="2" spans="1:9" ht="21.75" customHeight="1" thickBot="1" x14ac:dyDescent="0.3">
      <c r="A2" s="213"/>
      <c r="B2" s="213"/>
      <c r="C2" s="214"/>
      <c r="D2" s="213"/>
      <c r="E2" s="215"/>
      <c r="F2" s="213"/>
      <c r="G2" s="213"/>
    </row>
    <row r="3" spans="1:9" ht="21.75" customHeight="1" x14ac:dyDescent="0.25">
      <c r="A3" s="316" t="s">
        <v>181</v>
      </c>
      <c r="B3" s="317"/>
      <c r="C3" s="317"/>
      <c r="D3" s="317"/>
      <c r="E3" s="317"/>
      <c r="F3" s="216"/>
      <c r="G3" s="217"/>
    </row>
    <row r="4" spans="1:9" ht="43.5" thickBot="1" x14ac:dyDescent="0.3">
      <c r="A4" s="10" t="s">
        <v>51</v>
      </c>
      <c r="B4" s="11" t="s">
        <v>52</v>
      </c>
      <c r="C4" s="12" t="s">
        <v>53</v>
      </c>
      <c r="D4" s="13" t="s">
        <v>54</v>
      </c>
      <c r="E4" s="137" t="s">
        <v>55</v>
      </c>
      <c r="F4" s="280" t="s">
        <v>56</v>
      </c>
      <c r="G4" s="15" t="s">
        <v>57</v>
      </c>
      <c r="H4" s="193"/>
      <c r="I4" s="84"/>
    </row>
    <row r="5" spans="1:9" x14ac:dyDescent="0.25">
      <c r="A5" s="16" t="s">
        <v>58</v>
      </c>
      <c r="B5" s="17" t="s">
        <v>59</v>
      </c>
      <c r="C5" s="18" t="s">
        <v>60</v>
      </c>
      <c r="D5" s="19" t="s">
        <v>61</v>
      </c>
      <c r="E5" s="138">
        <v>1.7</v>
      </c>
      <c r="F5" s="20">
        <v>433</v>
      </c>
      <c r="G5" s="21">
        <f t="shared" ref="G5:G95" si="0">ROUND((E5*F5),2)</f>
        <v>736.1</v>
      </c>
      <c r="H5" s="193"/>
      <c r="I5" s="84"/>
    </row>
    <row r="6" spans="1:9" x14ac:dyDescent="0.25">
      <c r="A6" s="22" t="s">
        <v>58</v>
      </c>
      <c r="B6" s="23" t="s">
        <v>6</v>
      </c>
      <c r="C6" s="28" t="s">
        <v>182</v>
      </c>
      <c r="D6" s="25" t="s">
        <v>73</v>
      </c>
      <c r="E6" s="87">
        <v>42</v>
      </c>
      <c r="F6" s="26">
        <v>25</v>
      </c>
      <c r="G6" s="27">
        <f t="shared" si="0"/>
        <v>1050</v>
      </c>
      <c r="H6" s="193"/>
      <c r="I6" s="84"/>
    </row>
    <row r="7" spans="1:9" x14ac:dyDescent="0.25">
      <c r="A7" s="22" t="s">
        <v>58</v>
      </c>
      <c r="B7" s="23" t="s">
        <v>10</v>
      </c>
      <c r="C7" s="28" t="s">
        <v>183</v>
      </c>
      <c r="D7" s="25" t="s">
        <v>73</v>
      </c>
      <c r="E7" s="87">
        <v>26</v>
      </c>
      <c r="F7" s="26">
        <v>104</v>
      </c>
      <c r="G7" s="27">
        <f t="shared" si="0"/>
        <v>2704</v>
      </c>
      <c r="H7" s="193"/>
      <c r="I7" s="84"/>
    </row>
    <row r="8" spans="1:9" x14ac:dyDescent="0.25">
      <c r="A8" s="22" t="s">
        <v>58</v>
      </c>
      <c r="B8" s="23" t="s">
        <v>14</v>
      </c>
      <c r="C8" s="28" t="s">
        <v>184</v>
      </c>
      <c r="D8" s="25" t="s">
        <v>73</v>
      </c>
      <c r="E8" s="87">
        <v>68</v>
      </c>
      <c r="F8" s="26">
        <v>13</v>
      </c>
      <c r="G8" s="27">
        <f t="shared" si="0"/>
        <v>884</v>
      </c>
      <c r="H8" s="193"/>
      <c r="I8" s="84"/>
    </row>
    <row r="9" spans="1:9" x14ac:dyDescent="0.25">
      <c r="A9" s="22" t="s">
        <v>58</v>
      </c>
      <c r="B9" s="23" t="s">
        <v>16</v>
      </c>
      <c r="C9" s="28" t="s">
        <v>185</v>
      </c>
      <c r="D9" s="25" t="s">
        <v>73</v>
      </c>
      <c r="E9" s="87">
        <v>68</v>
      </c>
      <c r="F9" s="26">
        <v>18</v>
      </c>
      <c r="G9" s="27">
        <f t="shared" si="0"/>
        <v>1224</v>
      </c>
      <c r="H9" s="193"/>
      <c r="I9" s="84"/>
    </row>
    <row r="10" spans="1:9" x14ac:dyDescent="0.25">
      <c r="A10" s="22" t="s">
        <v>58</v>
      </c>
      <c r="B10" s="23" t="s">
        <v>20</v>
      </c>
      <c r="C10" s="28" t="s">
        <v>186</v>
      </c>
      <c r="D10" s="25" t="s">
        <v>187</v>
      </c>
      <c r="E10" s="87">
        <v>0.73</v>
      </c>
      <c r="F10" s="26">
        <v>3100</v>
      </c>
      <c r="G10" s="27">
        <f t="shared" si="0"/>
        <v>2263</v>
      </c>
      <c r="H10" s="199"/>
      <c r="I10" s="84"/>
    </row>
    <row r="11" spans="1:9" ht="30" x14ac:dyDescent="0.25">
      <c r="A11" s="22" t="s">
        <v>58</v>
      </c>
      <c r="B11" s="23" t="s">
        <v>24</v>
      </c>
      <c r="C11" s="28" t="s">
        <v>188</v>
      </c>
      <c r="D11" s="25" t="s">
        <v>63</v>
      </c>
      <c r="E11" s="87">
        <v>9820</v>
      </c>
      <c r="F11" s="26">
        <v>0.71</v>
      </c>
      <c r="G11" s="27">
        <f t="shared" si="0"/>
        <v>6972.2</v>
      </c>
      <c r="H11" s="84"/>
      <c r="I11" s="84"/>
    </row>
    <row r="12" spans="1:9" ht="60" x14ac:dyDescent="0.25">
      <c r="A12" s="22" t="s">
        <v>58</v>
      </c>
      <c r="B12" s="23" t="s">
        <v>28</v>
      </c>
      <c r="C12" s="24" t="s">
        <v>189</v>
      </c>
      <c r="D12" s="25" t="s">
        <v>149</v>
      </c>
      <c r="E12" s="87">
        <v>1</v>
      </c>
      <c r="F12" s="26">
        <v>650</v>
      </c>
      <c r="G12" s="27">
        <f t="shared" si="0"/>
        <v>650</v>
      </c>
      <c r="H12" s="200"/>
      <c r="I12" s="201"/>
    </row>
    <row r="13" spans="1:9" x14ac:dyDescent="0.25">
      <c r="A13" s="22" t="s">
        <v>58</v>
      </c>
      <c r="B13" s="23" t="s">
        <v>32</v>
      </c>
      <c r="C13" s="24" t="s">
        <v>190</v>
      </c>
      <c r="D13" s="25" t="s">
        <v>63</v>
      </c>
      <c r="E13" s="87">
        <v>12700</v>
      </c>
      <c r="F13" s="26">
        <v>4.25</v>
      </c>
      <c r="G13" s="27">
        <f t="shared" si="0"/>
        <v>53975</v>
      </c>
      <c r="H13" s="200"/>
      <c r="I13" s="201"/>
    </row>
    <row r="14" spans="1:9" ht="30" x14ac:dyDescent="0.25">
      <c r="A14" s="22" t="s">
        <v>58</v>
      </c>
      <c r="B14" s="23" t="s">
        <v>34</v>
      </c>
      <c r="C14" s="24" t="s">
        <v>191</v>
      </c>
      <c r="D14" s="25" t="s">
        <v>65</v>
      </c>
      <c r="E14" s="87">
        <v>7620</v>
      </c>
      <c r="F14" s="26">
        <v>18.41</v>
      </c>
      <c r="G14" s="27">
        <f t="shared" si="0"/>
        <v>140284.20000000001</v>
      </c>
      <c r="H14" s="200"/>
      <c r="I14" s="201"/>
    </row>
    <row r="15" spans="1:9" x14ac:dyDescent="0.25">
      <c r="A15" s="22" t="s">
        <v>58</v>
      </c>
      <c r="B15" s="23" t="s">
        <v>75</v>
      </c>
      <c r="C15" s="24" t="s">
        <v>192</v>
      </c>
      <c r="D15" s="25" t="s">
        <v>63</v>
      </c>
      <c r="E15" s="87">
        <v>3690</v>
      </c>
      <c r="F15" s="26">
        <v>0.98</v>
      </c>
      <c r="G15" s="27">
        <f t="shared" si="0"/>
        <v>3616.2</v>
      </c>
      <c r="H15" s="200"/>
      <c r="I15" s="201"/>
    </row>
    <row r="16" spans="1:9" ht="18" x14ac:dyDescent="0.25">
      <c r="A16" s="22" t="s">
        <v>58</v>
      </c>
      <c r="B16" s="23" t="s">
        <v>193</v>
      </c>
      <c r="C16" s="24" t="s">
        <v>67</v>
      </c>
      <c r="D16" s="25" t="s">
        <v>68</v>
      </c>
      <c r="E16" s="87">
        <v>292</v>
      </c>
      <c r="F16" s="26">
        <v>-9.58</v>
      </c>
      <c r="G16" s="27">
        <f t="shared" si="0"/>
        <v>-2797.36</v>
      </c>
      <c r="H16" s="200"/>
      <c r="I16" s="201"/>
    </row>
    <row r="17" spans="1:9" ht="30" x14ac:dyDescent="0.25">
      <c r="A17" s="22" t="s">
        <v>58</v>
      </c>
      <c r="B17" s="23" t="s">
        <v>194</v>
      </c>
      <c r="C17" s="24" t="s">
        <v>69</v>
      </c>
      <c r="D17" s="25" t="s">
        <v>68</v>
      </c>
      <c r="E17" s="87">
        <v>292</v>
      </c>
      <c r="F17" s="26">
        <v>15.44</v>
      </c>
      <c r="G17" s="27">
        <f t="shared" si="0"/>
        <v>4508.4799999999996</v>
      </c>
      <c r="H17" s="200"/>
      <c r="I17" s="201"/>
    </row>
    <row r="18" spans="1:9" x14ac:dyDescent="0.25">
      <c r="A18" s="22" t="s">
        <v>58</v>
      </c>
      <c r="B18" s="23" t="s">
        <v>195</v>
      </c>
      <c r="C18" s="24" t="s">
        <v>196</v>
      </c>
      <c r="D18" s="25" t="s">
        <v>63</v>
      </c>
      <c r="E18" s="87">
        <v>490</v>
      </c>
      <c r="F18" s="26">
        <v>0.61</v>
      </c>
      <c r="G18" s="27">
        <f t="shared" si="0"/>
        <v>298.89999999999998</v>
      </c>
      <c r="H18" s="200"/>
      <c r="I18" s="201"/>
    </row>
    <row r="19" spans="1:9" ht="18" x14ac:dyDescent="0.25">
      <c r="A19" s="22" t="s">
        <v>58</v>
      </c>
      <c r="B19" s="23" t="s">
        <v>197</v>
      </c>
      <c r="C19" s="24" t="s">
        <v>198</v>
      </c>
      <c r="D19" s="25" t="s">
        <v>68</v>
      </c>
      <c r="E19" s="87">
        <v>54</v>
      </c>
      <c r="F19" s="26">
        <v>-7.5</v>
      </c>
      <c r="G19" s="27">
        <f t="shared" si="0"/>
        <v>-405</v>
      </c>
      <c r="H19" s="200"/>
      <c r="I19" s="201"/>
    </row>
    <row r="20" spans="1:9" ht="30" x14ac:dyDescent="0.25">
      <c r="A20" s="22" t="s">
        <v>58</v>
      </c>
      <c r="B20" s="23" t="s">
        <v>199</v>
      </c>
      <c r="C20" s="24" t="s">
        <v>200</v>
      </c>
      <c r="D20" s="25" t="s">
        <v>68</v>
      </c>
      <c r="E20" s="87">
        <v>54</v>
      </c>
      <c r="F20" s="26">
        <v>7.37</v>
      </c>
      <c r="G20" s="27">
        <f t="shared" si="0"/>
        <v>397.98</v>
      </c>
      <c r="H20" s="200"/>
      <c r="I20" s="201"/>
    </row>
    <row r="21" spans="1:9" ht="30" x14ac:dyDescent="0.25">
      <c r="A21" s="22" t="s">
        <v>58</v>
      </c>
      <c r="B21" s="23" t="s">
        <v>201</v>
      </c>
      <c r="C21" s="24" t="s">
        <v>202</v>
      </c>
      <c r="D21" s="25" t="s">
        <v>63</v>
      </c>
      <c r="E21" s="87">
        <v>4220</v>
      </c>
      <c r="F21" s="26">
        <v>0.7</v>
      </c>
      <c r="G21" s="27">
        <f t="shared" si="0"/>
        <v>2954</v>
      </c>
      <c r="H21" s="200"/>
      <c r="I21" s="201"/>
    </row>
    <row r="22" spans="1:9" ht="31.5" customHeight="1" x14ac:dyDescent="0.25">
      <c r="A22" s="22" t="s">
        <v>58</v>
      </c>
      <c r="B22" s="23" t="s">
        <v>203</v>
      </c>
      <c r="C22" s="24" t="s">
        <v>204</v>
      </c>
      <c r="D22" s="25" t="s">
        <v>63</v>
      </c>
      <c r="E22" s="87">
        <v>2660</v>
      </c>
      <c r="F22" s="26">
        <v>2.71</v>
      </c>
      <c r="G22" s="27">
        <f t="shared" si="0"/>
        <v>7208.6</v>
      </c>
      <c r="H22" s="200"/>
      <c r="I22" s="201"/>
    </row>
    <row r="23" spans="1:9" x14ac:dyDescent="0.25">
      <c r="A23" s="22" t="s">
        <v>58</v>
      </c>
      <c r="B23" s="23" t="s">
        <v>205</v>
      </c>
      <c r="C23" s="28" t="s">
        <v>72</v>
      </c>
      <c r="D23" s="25" t="s">
        <v>73</v>
      </c>
      <c r="E23" s="87">
        <v>10</v>
      </c>
      <c r="F23" s="26">
        <v>17.29</v>
      </c>
      <c r="G23" s="27">
        <f t="shared" si="0"/>
        <v>172.9</v>
      </c>
      <c r="H23" s="200"/>
      <c r="I23" s="201"/>
    </row>
    <row r="24" spans="1:9" x14ac:dyDescent="0.25">
      <c r="A24" s="22" t="s">
        <v>58</v>
      </c>
      <c r="B24" s="23" t="s">
        <v>206</v>
      </c>
      <c r="C24" s="28" t="s">
        <v>74</v>
      </c>
      <c r="D24" s="25" t="s">
        <v>73</v>
      </c>
      <c r="E24" s="87">
        <v>13</v>
      </c>
      <c r="F24" s="26">
        <v>9</v>
      </c>
      <c r="G24" s="27">
        <f t="shared" si="0"/>
        <v>117</v>
      </c>
      <c r="H24" s="200"/>
      <c r="I24" s="201"/>
    </row>
    <row r="25" spans="1:9" x14ac:dyDescent="0.25">
      <c r="A25" s="22" t="s">
        <v>58</v>
      </c>
      <c r="B25" s="23" t="s">
        <v>207</v>
      </c>
      <c r="C25" s="28" t="s">
        <v>208</v>
      </c>
      <c r="D25" s="25" t="s">
        <v>73</v>
      </c>
      <c r="E25" s="87">
        <v>1</v>
      </c>
      <c r="F25" s="26">
        <v>74.77</v>
      </c>
      <c r="G25" s="27">
        <f t="shared" si="0"/>
        <v>74.77</v>
      </c>
      <c r="H25" s="84"/>
      <c r="I25" s="84"/>
    </row>
    <row r="26" spans="1:9" x14ac:dyDescent="0.25">
      <c r="A26" s="22" t="s">
        <v>58</v>
      </c>
      <c r="B26" s="23" t="s">
        <v>209</v>
      </c>
      <c r="C26" s="28" t="s">
        <v>210</v>
      </c>
      <c r="D26" s="25" t="s">
        <v>73</v>
      </c>
      <c r="E26" s="87">
        <v>3</v>
      </c>
      <c r="F26" s="26">
        <v>11.53</v>
      </c>
      <c r="G26" s="27">
        <f t="shared" si="0"/>
        <v>34.590000000000003</v>
      </c>
      <c r="H26" s="200"/>
      <c r="I26" s="201"/>
    </row>
    <row r="27" spans="1:9" x14ac:dyDescent="0.25">
      <c r="A27" s="22" t="s">
        <v>58</v>
      </c>
      <c r="B27" s="23" t="s">
        <v>211</v>
      </c>
      <c r="C27" s="28" t="s">
        <v>212</v>
      </c>
      <c r="D27" s="25" t="s">
        <v>127</v>
      </c>
      <c r="E27" s="87">
        <v>1370</v>
      </c>
      <c r="F27" s="26">
        <v>8.8000000000000007</v>
      </c>
      <c r="G27" s="27">
        <f t="shared" si="0"/>
        <v>12056</v>
      </c>
      <c r="H27" s="200"/>
      <c r="I27" s="201"/>
    </row>
    <row r="28" spans="1:9" ht="21" customHeight="1" thickBot="1" x14ac:dyDescent="0.3">
      <c r="A28" s="22" t="s">
        <v>58</v>
      </c>
      <c r="B28" s="23" t="s">
        <v>213</v>
      </c>
      <c r="C28" s="88" t="s">
        <v>214</v>
      </c>
      <c r="D28" s="39" t="s">
        <v>65</v>
      </c>
      <c r="E28" s="139">
        <v>12</v>
      </c>
      <c r="F28" s="30">
        <v>79.540000000000006</v>
      </c>
      <c r="G28" s="27">
        <f t="shared" si="0"/>
        <v>954.48</v>
      </c>
      <c r="H28" s="200"/>
      <c r="I28" s="201"/>
    </row>
    <row r="29" spans="1:9" ht="29.25" thickBot="1" x14ac:dyDescent="0.3">
      <c r="A29" s="22" t="s">
        <v>58</v>
      </c>
      <c r="B29" s="23" t="s">
        <v>215</v>
      </c>
      <c r="C29" s="28" t="s">
        <v>76</v>
      </c>
      <c r="D29" s="25" t="s">
        <v>73</v>
      </c>
      <c r="E29" s="87">
        <v>310</v>
      </c>
      <c r="F29" s="30">
        <v>3.05</v>
      </c>
      <c r="G29" s="27">
        <f t="shared" si="0"/>
        <v>945.5</v>
      </c>
      <c r="H29" s="210" t="s">
        <v>77</v>
      </c>
      <c r="I29" s="211">
        <f>ROUND(SUM(G5:G29),2)</f>
        <v>240879.54</v>
      </c>
    </row>
    <row r="30" spans="1:9" s="34" customFormat="1" ht="18" x14ac:dyDescent="0.25">
      <c r="A30" s="16" t="s">
        <v>78</v>
      </c>
      <c r="B30" s="17" t="s">
        <v>35</v>
      </c>
      <c r="C30" s="31" t="s">
        <v>216</v>
      </c>
      <c r="D30" s="32" t="s">
        <v>80</v>
      </c>
      <c r="E30" s="138">
        <v>3169</v>
      </c>
      <c r="F30" s="33">
        <v>4.49</v>
      </c>
      <c r="G30" s="21">
        <f t="shared" si="0"/>
        <v>14228.81</v>
      </c>
      <c r="H30" s="83"/>
      <c r="I30" s="83"/>
    </row>
    <row r="31" spans="1:9" s="34" customFormat="1" ht="18" x14ac:dyDescent="0.25">
      <c r="A31" s="22" t="s">
        <v>78</v>
      </c>
      <c r="B31" s="23" t="s">
        <v>81</v>
      </c>
      <c r="C31" s="35" t="s">
        <v>82</v>
      </c>
      <c r="D31" s="36" t="s">
        <v>80</v>
      </c>
      <c r="E31" s="87">
        <v>2387</v>
      </c>
      <c r="F31" s="37">
        <v>6.33</v>
      </c>
      <c r="G31" s="27">
        <f t="shared" si="0"/>
        <v>15109.71</v>
      </c>
      <c r="H31" s="238"/>
      <c r="I31" s="83"/>
    </row>
    <row r="32" spans="1:9" s="34" customFormat="1" ht="18" x14ac:dyDescent="0.25">
      <c r="A32" s="22" t="s">
        <v>78</v>
      </c>
      <c r="B32" s="23" t="s">
        <v>83</v>
      </c>
      <c r="C32" s="35" t="s">
        <v>84</v>
      </c>
      <c r="D32" s="36" t="s">
        <v>80</v>
      </c>
      <c r="E32" s="87">
        <v>782</v>
      </c>
      <c r="F32" s="37">
        <v>2.5</v>
      </c>
      <c r="G32" s="27">
        <f t="shared" si="0"/>
        <v>1955</v>
      </c>
      <c r="H32" s="238"/>
      <c r="I32" s="83"/>
    </row>
    <row r="33" spans="1:9" s="34" customFormat="1" ht="18" x14ac:dyDescent="0.25">
      <c r="A33" s="22" t="s">
        <v>78</v>
      </c>
      <c r="B33" s="23" t="s">
        <v>85</v>
      </c>
      <c r="C33" s="35" t="s">
        <v>86</v>
      </c>
      <c r="D33" s="36" t="s">
        <v>80</v>
      </c>
      <c r="E33" s="87">
        <v>6174</v>
      </c>
      <c r="F33" s="37">
        <v>2.87</v>
      </c>
      <c r="G33" s="27">
        <f t="shared" si="0"/>
        <v>17719.38</v>
      </c>
      <c r="H33" s="238"/>
      <c r="I33" s="83"/>
    </row>
    <row r="34" spans="1:9" s="34" customFormat="1" ht="30" x14ac:dyDescent="0.25">
      <c r="A34" s="22" t="s">
        <v>78</v>
      </c>
      <c r="B34" s="23" t="s">
        <v>87</v>
      </c>
      <c r="C34" s="120" t="s">
        <v>217</v>
      </c>
      <c r="D34" s="36" t="s">
        <v>80</v>
      </c>
      <c r="E34" s="87">
        <v>1583</v>
      </c>
      <c r="F34" s="37">
        <v>5.42</v>
      </c>
      <c r="G34" s="27">
        <f t="shared" si="0"/>
        <v>8579.86</v>
      </c>
      <c r="H34" s="238"/>
      <c r="I34" s="83"/>
    </row>
    <row r="35" spans="1:9" s="34" customFormat="1" ht="18" x14ac:dyDescent="0.25">
      <c r="A35" s="22" t="s">
        <v>78</v>
      </c>
      <c r="B35" s="23" t="s">
        <v>89</v>
      </c>
      <c r="C35" s="35" t="s">
        <v>88</v>
      </c>
      <c r="D35" s="36" t="s">
        <v>80</v>
      </c>
      <c r="E35" s="87">
        <v>75426</v>
      </c>
      <c r="F35" s="37">
        <v>5.42</v>
      </c>
      <c r="G35" s="27">
        <f t="shared" si="0"/>
        <v>408808.92</v>
      </c>
      <c r="H35" s="238"/>
      <c r="I35" s="83"/>
    </row>
    <row r="36" spans="1:9" s="34" customFormat="1" ht="18" x14ac:dyDescent="0.25">
      <c r="A36" s="22" t="s">
        <v>78</v>
      </c>
      <c r="B36" s="23" t="s">
        <v>91</v>
      </c>
      <c r="C36" s="120" t="s">
        <v>218</v>
      </c>
      <c r="D36" s="36" t="s">
        <v>80</v>
      </c>
      <c r="E36" s="87">
        <v>2434</v>
      </c>
      <c r="F36" s="37">
        <v>10.33</v>
      </c>
      <c r="G36" s="27">
        <f t="shared" si="0"/>
        <v>25143.22</v>
      </c>
      <c r="H36" s="238"/>
      <c r="I36" s="83"/>
    </row>
    <row r="37" spans="1:9" s="34" customFormat="1" x14ac:dyDescent="0.25">
      <c r="A37" s="22" t="s">
        <v>78</v>
      </c>
      <c r="B37" s="23" t="s">
        <v>93</v>
      </c>
      <c r="C37" s="35" t="s">
        <v>90</v>
      </c>
      <c r="D37" s="25" t="s">
        <v>63</v>
      </c>
      <c r="E37" s="87">
        <v>40375</v>
      </c>
      <c r="F37" s="37">
        <v>0.54</v>
      </c>
      <c r="G37" s="27">
        <f t="shared" si="0"/>
        <v>21802.5</v>
      </c>
      <c r="H37" s="199"/>
      <c r="I37" s="83"/>
    </row>
    <row r="38" spans="1:9" s="34" customFormat="1" ht="18" customHeight="1" x14ac:dyDescent="0.25">
      <c r="A38" s="38" t="s">
        <v>78</v>
      </c>
      <c r="B38" s="23" t="s">
        <v>95</v>
      </c>
      <c r="C38" s="35" t="s">
        <v>92</v>
      </c>
      <c r="D38" s="39" t="s">
        <v>63</v>
      </c>
      <c r="E38" s="139">
        <v>2125</v>
      </c>
      <c r="F38" s="40">
        <v>0.56999999999999995</v>
      </c>
      <c r="G38" s="41">
        <f t="shared" si="0"/>
        <v>1211.25</v>
      </c>
      <c r="H38" s="83"/>
      <c r="I38" s="83"/>
    </row>
    <row r="39" spans="1:9" s="34" customFormat="1" x14ac:dyDescent="0.25">
      <c r="A39" s="22" t="s">
        <v>78</v>
      </c>
      <c r="B39" s="23" t="s">
        <v>97</v>
      </c>
      <c r="C39" s="35" t="s">
        <v>94</v>
      </c>
      <c r="D39" s="25" t="s">
        <v>63</v>
      </c>
      <c r="E39" s="87">
        <v>27846</v>
      </c>
      <c r="F39" s="37">
        <v>0.15</v>
      </c>
      <c r="G39" s="27">
        <f t="shared" si="0"/>
        <v>4176.8999999999996</v>
      </c>
      <c r="H39" s="200"/>
      <c r="I39" s="201"/>
    </row>
    <row r="40" spans="1:9" s="34" customFormat="1" x14ac:dyDescent="0.25">
      <c r="A40" s="22" t="s">
        <v>78</v>
      </c>
      <c r="B40" s="23" t="s">
        <v>99</v>
      </c>
      <c r="C40" s="35" t="s">
        <v>96</v>
      </c>
      <c r="D40" s="25" t="s">
        <v>63</v>
      </c>
      <c r="E40" s="87">
        <v>2754</v>
      </c>
      <c r="F40" s="37">
        <v>0.2</v>
      </c>
      <c r="G40" s="27">
        <f t="shared" si="0"/>
        <v>550.79999999999995</v>
      </c>
      <c r="H40" s="200"/>
      <c r="I40" s="201"/>
    </row>
    <row r="41" spans="1:9" s="34" customFormat="1" x14ac:dyDescent="0.25">
      <c r="A41" s="22" t="s">
        <v>78</v>
      </c>
      <c r="B41" s="23" t="s">
        <v>101</v>
      </c>
      <c r="C41" s="35" t="s">
        <v>98</v>
      </c>
      <c r="D41" s="25" t="s">
        <v>63</v>
      </c>
      <c r="E41" s="87">
        <v>39780</v>
      </c>
      <c r="F41" s="37">
        <v>1.02</v>
      </c>
      <c r="G41" s="27">
        <f t="shared" si="0"/>
        <v>40575.599999999999</v>
      </c>
      <c r="H41" s="200"/>
      <c r="I41" s="201"/>
    </row>
    <row r="42" spans="1:9" s="34" customFormat="1" x14ac:dyDescent="0.25">
      <c r="A42" s="22" t="s">
        <v>78</v>
      </c>
      <c r="B42" s="23" t="s">
        <v>219</v>
      </c>
      <c r="C42" s="42" t="s">
        <v>100</v>
      </c>
      <c r="D42" s="25" t="s">
        <v>63</v>
      </c>
      <c r="E42" s="87">
        <v>1157</v>
      </c>
      <c r="F42" s="37">
        <v>5.98</v>
      </c>
      <c r="G42" s="27">
        <f t="shared" si="0"/>
        <v>6918.86</v>
      </c>
      <c r="H42" s="200"/>
      <c r="I42" s="201"/>
    </row>
    <row r="43" spans="1:9" s="34" customFormat="1" x14ac:dyDescent="0.25">
      <c r="A43" s="22" t="s">
        <v>78</v>
      </c>
      <c r="B43" s="23" t="s">
        <v>220</v>
      </c>
      <c r="C43" s="42" t="s">
        <v>221</v>
      </c>
      <c r="D43" s="25" t="s">
        <v>63</v>
      </c>
      <c r="E43" s="87">
        <v>355</v>
      </c>
      <c r="F43" s="37">
        <v>7.25</v>
      </c>
      <c r="G43" s="27">
        <f t="shared" si="0"/>
        <v>2573.75</v>
      </c>
      <c r="H43" s="200"/>
      <c r="I43" s="201"/>
    </row>
    <row r="44" spans="1:9" s="34" customFormat="1" x14ac:dyDescent="0.25">
      <c r="A44" s="22" t="s">
        <v>78</v>
      </c>
      <c r="B44" s="23" t="s">
        <v>222</v>
      </c>
      <c r="C44" s="42" t="s">
        <v>223</v>
      </c>
      <c r="D44" s="288" t="s">
        <v>127</v>
      </c>
      <c r="E44" s="87">
        <v>151</v>
      </c>
      <c r="F44" s="37">
        <v>64.83</v>
      </c>
      <c r="G44" s="27">
        <f t="shared" si="0"/>
        <v>9789.33</v>
      </c>
      <c r="H44" s="200"/>
      <c r="I44" s="201"/>
    </row>
    <row r="45" spans="1:9" s="34" customFormat="1" x14ac:dyDescent="0.25">
      <c r="A45" s="22" t="s">
        <v>78</v>
      </c>
      <c r="B45" s="23" t="s">
        <v>224</v>
      </c>
      <c r="C45" s="42" t="s">
        <v>225</v>
      </c>
      <c r="D45" s="25" t="s">
        <v>63</v>
      </c>
      <c r="E45" s="87">
        <v>33</v>
      </c>
      <c r="F45" s="37">
        <v>137.46</v>
      </c>
      <c r="G45" s="27">
        <f t="shared" si="0"/>
        <v>4536.18</v>
      </c>
      <c r="H45" s="200"/>
      <c r="I45" s="201"/>
    </row>
    <row r="46" spans="1:9" s="91" customFormat="1" x14ac:dyDescent="0.25">
      <c r="A46" s="22" t="s">
        <v>78</v>
      </c>
      <c r="B46" s="23" t="s">
        <v>226</v>
      </c>
      <c r="C46" s="89" t="s">
        <v>227</v>
      </c>
      <c r="D46" s="25" t="s">
        <v>63</v>
      </c>
      <c r="E46" s="87">
        <v>65</v>
      </c>
      <c r="F46" s="90">
        <v>84.95</v>
      </c>
      <c r="G46" s="27">
        <f t="shared" si="0"/>
        <v>5521.75</v>
      </c>
      <c r="H46" s="289"/>
      <c r="I46" s="290"/>
    </row>
    <row r="47" spans="1:9" s="91" customFormat="1" ht="15.75" customHeight="1" x14ac:dyDescent="0.25">
      <c r="A47" s="22" t="s">
        <v>78</v>
      </c>
      <c r="B47" s="23" t="s">
        <v>228</v>
      </c>
      <c r="C47" s="92" t="s">
        <v>229</v>
      </c>
      <c r="D47" s="36" t="s">
        <v>80</v>
      </c>
      <c r="E47" s="87">
        <v>45</v>
      </c>
      <c r="F47" s="90">
        <v>268.2</v>
      </c>
      <c r="G47" s="27">
        <f t="shared" si="0"/>
        <v>12069</v>
      </c>
      <c r="H47" s="289"/>
      <c r="I47" s="290"/>
    </row>
    <row r="48" spans="1:9" s="34" customFormat="1" x14ac:dyDescent="0.25">
      <c r="A48" s="22" t="s">
        <v>78</v>
      </c>
      <c r="B48" s="23" t="s">
        <v>230</v>
      </c>
      <c r="C48" s="93" t="s">
        <v>102</v>
      </c>
      <c r="D48" s="25" t="s">
        <v>63</v>
      </c>
      <c r="E48" s="87">
        <v>29018</v>
      </c>
      <c r="F48" s="37">
        <v>4.13</v>
      </c>
      <c r="G48" s="27">
        <f t="shared" si="0"/>
        <v>119844.34</v>
      </c>
      <c r="H48" s="200"/>
      <c r="I48" s="201"/>
    </row>
    <row r="49" spans="1:9" s="34" customFormat="1" ht="15" customHeight="1" x14ac:dyDescent="0.25">
      <c r="A49" s="22" t="s">
        <v>78</v>
      </c>
      <c r="B49" s="23" t="s">
        <v>231</v>
      </c>
      <c r="C49" s="94" t="s">
        <v>232</v>
      </c>
      <c r="D49" s="25" t="s">
        <v>63</v>
      </c>
      <c r="E49" s="87">
        <v>6500</v>
      </c>
      <c r="F49" s="37">
        <v>0.95</v>
      </c>
      <c r="G49" s="27">
        <f t="shared" si="0"/>
        <v>6175</v>
      </c>
      <c r="H49" s="200"/>
      <c r="I49" s="201"/>
    </row>
    <row r="50" spans="1:9" s="34" customFormat="1" ht="30" x14ac:dyDescent="0.25">
      <c r="A50" s="22" t="s">
        <v>78</v>
      </c>
      <c r="B50" s="23" t="s">
        <v>233</v>
      </c>
      <c r="C50" s="94" t="s">
        <v>882</v>
      </c>
      <c r="D50" s="25" t="s">
        <v>63</v>
      </c>
      <c r="E50" s="167">
        <v>16043</v>
      </c>
      <c r="F50" s="37">
        <v>4.37</v>
      </c>
      <c r="G50" s="27">
        <f t="shared" si="0"/>
        <v>70107.91</v>
      </c>
      <c r="H50" s="200"/>
      <c r="I50" s="201"/>
    </row>
    <row r="51" spans="1:9" s="34" customFormat="1" ht="30" x14ac:dyDescent="0.25">
      <c r="A51" s="22" t="s">
        <v>78</v>
      </c>
      <c r="B51" s="23" t="s">
        <v>234</v>
      </c>
      <c r="C51" s="94" t="s">
        <v>883</v>
      </c>
      <c r="D51" s="25" t="s">
        <v>63</v>
      </c>
      <c r="E51" s="167">
        <v>1410</v>
      </c>
      <c r="F51" s="37">
        <v>2.5099999999999998</v>
      </c>
      <c r="G51" s="27">
        <f t="shared" si="0"/>
        <v>3539.1</v>
      </c>
      <c r="H51" s="200"/>
      <c r="I51" s="201"/>
    </row>
    <row r="52" spans="1:9" s="34" customFormat="1" ht="18.75" thickBot="1" x14ac:dyDescent="0.3">
      <c r="A52" s="22" t="s">
        <v>78</v>
      </c>
      <c r="B52" s="23" t="s">
        <v>235</v>
      </c>
      <c r="C52" s="35" t="s">
        <v>88</v>
      </c>
      <c r="D52" s="36" t="s">
        <v>80</v>
      </c>
      <c r="E52" s="87">
        <v>3215</v>
      </c>
      <c r="F52" s="37">
        <v>5.42</v>
      </c>
      <c r="G52" s="27">
        <f t="shared" si="0"/>
        <v>17425.3</v>
      </c>
      <c r="H52" s="200"/>
      <c r="I52" s="201"/>
    </row>
    <row r="53" spans="1:9" s="34" customFormat="1" ht="33.75" customHeight="1" thickBot="1" x14ac:dyDescent="0.3">
      <c r="A53" s="38" t="s">
        <v>78</v>
      </c>
      <c r="B53" s="43" t="s">
        <v>522</v>
      </c>
      <c r="C53" s="95" t="s">
        <v>236</v>
      </c>
      <c r="D53" s="96" t="s">
        <v>80</v>
      </c>
      <c r="E53" s="139">
        <v>3215</v>
      </c>
      <c r="F53" s="40">
        <v>22.11</v>
      </c>
      <c r="G53" s="41">
        <f t="shared" si="0"/>
        <v>71083.649999999994</v>
      </c>
      <c r="H53" s="239" t="s">
        <v>103</v>
      </c>
      <c r="I53" s="211">
        <f>ROUND(SUM(G30:G53),2)</f>
        <v>889446.12</v>
      </c>
    </row>
    <row r="54" spans="1:9" s="34" customFormat="1" x14ac:dyDescent="0.25">
      <c r="A54" s="16" t="s">
        <v>237</v>
      </c>
      <c r="B54" s="97" t="s">
        <v>37</v>
      </c>
      <c r="C54" s="98" t="s">
        <v>238</v>
      </c>
      <c r="D54" s="99" t="s">
        <v>73</v>
      </c>
      <c r="E54" s="138">
        <v>29</v>
      </c>
      <c r="F54" s="45">
        <v>144.28</v>
      </c>
      <c r="G54" s="21">
        <f t="shared" si="0"/>
        <v>4184.12</v>
      </c>
      <c r="H54" s="200"/>
      <c r="I54" s="201"/>
    </row>
    <row r="55" spans="1:9" s="34" customFormat="1" ht="30" x14ac:dyDescent="0.25">
      <c r="A55" s="22" t="s">
        <v>237</v>
      </c>
      <c r="B55" s="69" t="s">
        <v>39</v>
      </c>
      <c r="C55" s="100" t="s">
        <v>239</v>
      </c>
      <c r="D55" s="70" t="s">
        <v>127</v>
      </c>
      <c r="E55" s="87">
        <v>145</v>
      </c>
      <c r="F55" s="61">
        <v>13.26</v>
      </c>
      <c r="G55" s="27">
        <f t="shared" si="0"/>
        <v>1922.7</v>
      </c>
      <c r="H55" s="200"/>
      <c r="I55" s="201"/>
    </row>
    <row r="56" spans="1:9" s="34" customFormat="1" ht="18" x14ac:dyDescent="0.25">
      <c r="A56" s="22" t="s">
        <v>237</v>
      </c>
      <c r="B56" s="69" t="s">
        <v>108</v>
      </c>
      <c r="C56" s="100" t="s">
        <v>240</v>
      </c>
      <c r="D56" s="101" t="s">
        <v>80</v>
      </c>
      <c r="E56" s="87">
        <v>725</v>
      </c>
      <c r="F56" s="61">
        <v>2.35</v>
      </c>
      <c r="G56" s="27">
        <f t="shared" si="0"/>
        <v>1703.75</v>
      </c>
      <c r="H56" s="200"/>
      <c r="I56" s="201"/>
    </row>
    <row r="57" spans="1:9" s="34" customFormat="1" ht="18" x14ac:dyDescent="0.25">
      <c r="A57" s="22" t="s">
        <v>237</v>
      </c>
      <c r="B57" s="69" t="s">
        <v>110</v>
      </c>
      <c r="C57" s="100" t="s">
        <v>241</v>
      </c>
      <c r="D57" s="101" t="s">
        <v>80</v>
      </c>
      <c r="E57" s="87">
        <v>353</v>
      </c>
      <c r="F57" s="61">
        <v>3.99</v>
      </c>
      <c r="G57" s="27">
        <f t="shared" si="0"/>
        <v>1408.47</v>
      </c>
      <c r="H57" s="200"/>
      <c r="I57" s="201"/>
    </row>
    <row r="58" spans="1:9" s="34" customFormat="1" ht="32.25" customHeight="1" x14ac:dyDescent="0.25">
      <c r="A58" s="22" t="s">
        <v>237</v>
      </c>
      <c r="B58" s="69" t="s">
        <v>111</v>
      </c>
      <c r="C58" s="100" t="s">
        <v>242</v>
      </c>
      <c r="D58" s="70" t="s">
        <v>73</v>
      </c>
      <c r="E58" s="87">
        <v>29</v>
      </c>
      <c r="F58" s="61">
        <v>103.56</v>
      </c>
      <c r="G58" s="27">
        <f t="shared" si="0"/>
        <v>3003.24</v>
      </c>
      <c r="H58" s="200"/>
      <c r="I58" s="201"/>
    </row>
    <row r="59" spans="1:9" s="34" customFormat="1" ht="30" x14ac:dyDescent="0.25">
      <c r="A59" s="22" t="s">
        <v>237</v>
      </c>
      <c r="B59" s="69" t="s">
        <v>113</v>
      </c>
      <c r="C59" s="100" t="s">
        <v>243</v>
      </c>
      <c r="D59" s="101" t="s">
        <v>80</v>
      </c>
      <c r="E59" s="87">
        <v>725</v>
      </c>
      <c r="F59" s="61">
        <v>3.99</v>
      </c>
      <c r="G59" s="27">
        <f t="shared" si="0"/>
        <v>2892.75</v>
      </c>
      <c r="H59" s="200"/>
      <c r="I59" s="201"/>
    </row>
    <row r="60" spans="1:9" s="34" customFormat="1" ht="18" x14ac:dyDescent="0.25">
      <c r="A60" s="22" t="s">
        <v>237</v>
      </c>
      <c r="B60" s="69" t="s">
        <v>114</v>
      </c>
      <c r="C60" s="100" t="s">
        <v>244</v>
      </c>
      <c r="D60" s="101" t="s">
        <v>80</v>
      </c>
      <c r="E60" s="87">
        <v>36</v>
      </c>
      <c r="F60" s="61">
        <v>38.5</v>
      </c>
      <c r="G60" s="27">
        <f t="shared" si="0"/>
        <v>1386</v>
      </c>
      <c r="H60" s="200"/>
      <c r="I60" s="201"/>
    </row>
    <row r="61" spans="1:9" s="34" customFormat="1" ht="18" x14ac:dyDescent="0.25">
      <c r="A61" s="22" t="s">
        <v>237</v>
      </c>
      <c r="B61" s="69" t="s">
        <v>116</v>
      </c>
      <c r="C61" s="100" t="s">
        <v>245</v>
      </c>
      <c r="D61" s="101" t="s">
        <v>80</v>
      </c>
      <c r="E61" s="87">
        <v>290</v>
      </c>
      <c r="F61" s="61">
        <v>25.09</v>
      </c>
      <c r="G61" s="27">
        <f t="shared" si="0"/>
        <v>7276.1</v>
      </c>
      <c r="H61" s="200"/>
      <c r="I61" s="201"/>
    </row>
    <row r="62" spans="1:9" s="34" customFormat="1" ht="18" x14ac:dyDescent="0.25">
      <c r="A62" s="22" t="s">
        <v>237</v>
      </c>
      <c r="B62" s="69" t="s">
        <v>118</v>
      </c>
      <c r="C62" s="35" t="s">
        <v>88</v>
      </c>
      <c r="D62" s="101" t="s">
        <v>80</v>
      </c>
      <c r="E62" s="87">
        <v>372</v>
      </c>
      <c r="F62" s="61">
        <v>4.2699999999999996</v>
      </c>
      <c r="G62" s="27">
        <f t="shared" si="0"/>
        <v>1588.44</v>
      </c>
      <c r="H62" s="200"/>
      <c r="I62" s="201"/>
    </row>
    <row r="63" spans="1:9" s="34" customFormat="1" x14ac:dyDescent="0.25">
      <c r="A63" s="22" t="s">
        <v>237</v>
      </c>
      <c r="B63" s="69" t="s">
        <v>246</v>
      </c>
      <c r="C63" s="100" t="s">
        <v>247</v>
      </c>
      <c r="D63" s="70" t="s">
        <v>127</v>
      </c>
      <c r="E63" s="87">
        <v>145</v>
      </c>
      <c r="F63" s="61">
        <v>3.67</v>
      </c>
      <c r="G63" s="27">
        <f t="shared" si="0"/>
        <v>532.15</v>
      </c>
      <c r="H63" s="200"/>
      <c r="I63" s="201"/>
    </row>
    <row r="64" spans="1:9" s="34" customFormat="1" x14ac:dyDescent="0.25">
      <c r="A64" s="22" t="s">
        <v>237</v>
      </c>
      <c r="B64" s="69" t="s">
        <v>248</v>
      </c>
      <c r="C64" s="100" t="s">
        <v>249</v>
      </c>
      <c r="D64" s="70" t="s">
        <v>127</v>
      </c>
      <c r="E64" s="87">
        <v>145</v>
      </c>
      <c r="F64" s="61">
        <v>4.38</v>
      </c>
      <c r="G64" s="27">
        <f t="shared" si="0"/>
        <v>635.1</v>
      </c>
      <c r="H64" s="200"/>
      <c r="I64" s="201"/>
    </row>
    <row r="65" spans="1:9" s="34" customFormat="1" ht="27.75" customHeight="1" x14ac:dyDescent="0.25">
      <c r="A65" s="22" t="s">
        <v>237</v>
      </c>
      <c r="B65" s="69" t="s">
        <v>250</v>
      </c>
      <c r="C65" s="100" t="s">
        <v>251</v>
      </c>
      <c r="D65" s="70" t="s">
        <v>127</v>
      </c>
      <c r="E65" s="87">
        <v>180</v>
      </c>
      <c r="F65" s="61">
        <v>86.78</v>
      </c>
      <c r="G65" s="27">
        <f t="shared" si="0"/>
        <v>15620.4</v>
      </c>
      <c r="H65" s="200"/>
      <c r="I65" s="201"/>
    </row>
    <row r="66" spans="1:9" s="34" customFormat="1" x14ac:dyDescent="0.25">
      <c r="A66" s="22" t="s">
        <v>237</v>
      </c>
      <c r="B66" s="69" t="s">
        <v>252</v>
      </c>
      <c r="C66" s="100" t="s">
        <v>253</v>
      </c>
      <c r="D66" s="102" t="s">
        <v>127</v>
      </c>
      <c r="E66" s="168">
        <v>43.1</v>
      </c>
      <c r="F66" s="61">
        <v>44.31</v>
      </c>
      <c r="G66" s="27">
        <f t="shared" si="0"/>
        <v>1909.76</v>
      </c>
      <c r="H66" s="200"/>
      <c r="I66" s="201"/>
    </row>
    <row r="67" spans="1:9" s="34" customFormat="1" ht="18" x14ac:dyDescent="0.25">
      <c r="A67" s="22" t="s">
        <v>237</v>
      </c>
      <c r="B67" s="69" t="s">
        <v>254</v>
      </c>
      <c r="C67" s="100" t="s">
        <v>255</v>
      </c>
      <c r="D67" s="173" t="s">
        <v>256</v>
      </c>
      <c r="E67" s="87">
        <v>8</v>
      </c>
      <c r="F67" s="61">
        <v>38.5</v>
      </c>
      <c r="G67" s="27">
        <f t="shared" si="0"/>
        <v>308</v>
      </c>
      <c r="H67" s="200"/>
      <c r="I67" s="201"/>
    </row>
    <row r="68" spans="1:9" s="34" customFormat="1" x14ac:dyDescent="0.25">
      <c r="A68" s="22" t="s">
        <v>237</v>
      </c>
      <c r="B68" s="69" t="s">
        <v>257</v>
      </c>
      <c r="C68" s="100" t="s">
        <v>258</v>
      </c>
      <c r="D68" s="102" t="s">
        <v>73</v>
      </c>
      <c r="E68" s="87">
        <v>4</v>
      </c>
      <c r="F68" s="61">
        <v>80.03</v>
      </c>
      <c r="G68" s="27">
        <f t="shared" si="0"/>
        <v>320.12</v>
      </c>
      <c r="H68" s="200"/>
      <c r="I68" s="201"/>
    </row>
    <row r="69" spans="1:9" s="34" customFormat="1" ht="15.75" thickBot="1" x14ac:dyDescent="0.3">
      <c r="A69" s="22" t="s">
        <v>237</v>
      </c>
      <c r="B69" s="69" t="s">
        <v>259</v>
      </c>
      <c r="C69" s="100" t="s">
        <v>260</v>
      </c>
      <c r="D69" s="102" t="s">
        <v>63</v>
      </c>
      <c r="E69" s="87">
        <v>336</v>
      </c>
      <c r="F69" s="61">
        <v>1.1200000000000001</v>
      </c>
      <c r="G69" s="27">
        <f t="shared" si="0"/>
        <v>376.32</v>
      </c>
      <c r="H69" s="200"/>
      <c r="I69" s="201"/>
    </row>
    <row r="70" spans="1:9" s="34" customFormat="1" ht="29.25" thickBot="1" x14ac:dyDescent="0.3">
      <c r="A70" s="57" t="s">
        <v>237</v>
      </c>
      <c r="B70" s="103" t="s">
        <v>261</v>
      </c>
      <c r="C70" s="49" t="s">
        <v>262</v>
      </c>
      <c r="D70" s="58" t="s">
        <v>80</v>
      </c>
      <c r="E70" s="141">
        <v>113</v>
      </c>
      <c r="F70" s="59">
        <v>8.2200000000000006</v>
      </c>
      <c r="G70" s="55">
        <f t="shared" si="0"/>
        <v>928.86</v>
      </c>
      <c r="H70" s="210" t="s">
        <v>124</v>
      </c>
      <c r="I70" s="211">
        <f>ROUND(SUM(G54:G70),2)</f>
        <v>45996.28</v>
      </c>
    </row>
    <row r="71" spans="1:9" s="34" customFormat="1" ht="30" x14ac:dyDescent="0.25">
      <c r="A71" s="22" t="s">
        <v>263</v>
      </c>
      <c r="B71" s="23" t="s">
        <v>41</v>
      </c>
      <c r="C71" s="56" t="s">
        <v>264</v>
      </c>
      <c r="D71" s="36" t="s">
        <v>80</v>
      </c>
      <c r="E71" s="140">
        <v>17028</v>
      </c>
      <c r="F71" s="47">
        <v>18.89</v>
      </c>
      <c r="G71" s="27">
        <f t="shared" si="0"/>
        <v>321658.92</v>
      </c>
      <c r="H71" s="319" t="s">
        <v>106</v>
      </c>
      <c r="I71" s="201"/>
    </row>
    <row r="72" spans="1:9" s="34" customFormat="1" ht="30" x14ac:dyDescent="0.25">
      <c r="A72" s="22" t="s">
        <v>263</v>
      </c>
      <c r="B72" s="23" t="s">
        <v>128</v>
      </c>
      <c r="C72" s="46" t="s">
        <v>107</v>
      </c>
      <c r="D72" s="25" t="s">
        <v>63</v>
      </c>
      <c r="E72" s="140">
        <v>26060</v>
      </c>
      <c r="F72" s="47">
        <v>13.79</v>
      </c>
      <c r="G72" s="27">
        <f t="shared" si="0"/>
        <v>359367.4</v>
      </c>
      <c r="H72" s="319"/>
      <c r="I72" s="201"/>
    </row>
    <row r="73" spans="1:9" s="34" customFormat="1" ht="30" x14ac:dyDescent="0.25">
      <c r="A73" s="22" t="s">
        <v>263</v>
      </c>
      <c r="B73" s="23" t="s">
        <v>130</v>
      </c>
      <c r="C73" s="46" t="s">
        <v>109</v>
      </c>
      <c r="D73" s="25" t="s">
        <v>63</v>
      </c>
      <c r="E73" s="140">
        <v>23994</v>
      </c>
      <c r="F73" s="47">
        <v>14.66</v>
      </c>
      <c r="G73" s="27">
        <f t="shared" si="0"/>
        <v>351752.04</v>
      </c>
      <c r="H73" s="319"/>
      <c r="I73" s="201"/>
    </row>
    <row r="74" spans="1:9" s="34" customFormat="1" ht="30" x14ac:dyDescent="0.25">
      <c r="A74" s="22" t="s">
        <v>263</v>
      </c>
      <c r="B74" s="23" t="s">
        <v>132</v>
      </c>
      <c r="C74" s="191" t="s">
        <v>896</v>
      </c>
      <c r="D74" s="48" t="s">
        <v>63</v>
      </c>
      <c r="E74" s="140">
        <v>23891</v>
      </c>
      <c r="F74" s="47">
        <v>0.38</v>
      </c>
      <c r="G74" s="27">
        <f t="shared" si="0"/>
        <v>9078.58</v>
      </c>
      <c r="H74" s="319"/>
      <c r="I74" s="201"/>
    </row>
    <row r="75" spans="1:9" s="34" customFormat="1" ht="30" x14ac:dyDescent="0.25">
      <c r="A75" s="22" t="s">
        <v>263</v>
      </c>
      <c r="B75" s="23" t="s">
        <v>134</v>
      </c>
      <c r="C75" s="46" t="s">
        <v>112</v>
      </c>
      <c r="D75" s="25" t="s">
        <v>63</v>
      </c>
      <c r="E75" s="140">
        <v>23822</v>
      </c>
      <c r="F75" s="47">
        <v>14.85</v>
      </c>
      <c r="G75" s="27">
        <f t="shared" si="0"/>
        <v>353756.7</v>
      </c>
      <c r="H75" s="319"/>
      <c r="I75" s="201"/>
    </row>
    <row r="76" spans="1:9" s="34" customFormat="1" ht="30" x14ac:dyDescent="0.25">
      <c r="A76" s="22" t="s">
        <v>263</v>
      </c>
      <c r="B76" s="23" t="s">
        <v>136</v>
      </c>
      <c r="C76" s="191" t="s">
        <v>897</v>
      </c>
      <c r="D76" s="25" t="s">
        <v>63</v>
      </c>
      <c r="E76" s="140">
        <v>23753</v>
      </c>
      <c r="F76" s="47">
        <v>0.38</v>
      </c>
      <c r="G76" s="27">
        <f t="shared" si="0"/>
        <v>9026.14</v>
      </c>
      <c r="H76" s="319"/>
      <c r="I76" s="201"/>
    </row>
    <row r="77" spans="1:9" s="34" customFormat="1" ht="30" x14ac:dyDescent="0.25">
      <c r="A77" s="22" t="s">
        <v>263</v>
      </c>
      <c r="B77" s="23" t="s">
        <v>265</v>
      </c>
      <c r="C77" s="46" t="s">
        <v>115</v>
      </c>
      <c r="D77" s="25" t="s">
        <v>63</v>
      </c>
      <c r="E77" s="140">
        <v>23719</v>
      </c>
      <c r="F77" s="47">
        <v>9.0299999999999994</v>
      </c>
      <c r="G77" s="27">
        <f t="shared" si="0"/>
        <v>214182.57</v>
      </c>
      <c r="H77" s="319"/>
      <c r="I77" s="201"/>
    </row>
    <row r="78" spans="1:9" s="34" customFormat="1" ht="30.75" thickBot="1" x14ac:dyDescent="0.3">
      <c r="A78" s="22" t="s">
        <v>263</v>
      </c>
      <c r="B78" s="23" t="s">
        <v>266</v>
      </c>
      <c r="C78" s="49" t="s">
        <v>117</v>
      </c>
      <c r="D78" s="25" t="s">
        <v>63</v>
      </c>
      <c r="E78" s="140">
        <v>23650</v>
      </c>
      <c r="F78" s="47">
        <v>0.26</v>
      </c>
      <c r="G78" s="27">
        <f t="shared" si="0"/>
        <v>6149</v>
      </c>
      <c r="H78" s="319"/>
      <c r="I78" s="201"/>
    </row>
    <row r="79" spans="1:9" s="34" customFormat="1" ht="30.75" thickBot="1" x14ac:dyDescent="0.3">
      <c r="A79" s="50" t="s">
        <v>263</v>
      </c>
      <c r="B79" s="51" t="s">
        <v>267</v>
      </c>
      <c r="C79" s="52" t="s">
        <v>119</v>
      </c>
      <c r="D79" s="53" t="s">
        <v>80</v>
      </c>
      <c r="E79" s="141">
        <v>3740</v>
      </c>
      <c r="F79" s="54">
        <v>6.47</v>
      </c>
      <c r="G79" s="55">
        <f t="shared" si="0"/>
        <v>24197.8</v>
      </c>
      <c r="H79" s="319"/>
      <c r="I79" s="201"/>
    </row>
    <row r="80" spans="1:9" s="34" customFormat="1" ht="30" customHeight="1" x14ac:dyDescent="0.25">
      <c r="A80" s="22" t="s">
        <v>123</v>
      </c>
      <c r="B80" s="23" t="s">
        <v>41</v>
      </c>
      <c r="C80" s="56" t="s">
        <v>121</v>
      </c>
      <c r="D80" s="36" t="s">
        <v>80</v>
      </c>
      <c r="E80" s="140">
        <v>14663</v>
      </c>
      <c r="F80" s="47">
        <v>0</v>
      </c>
      <c r="G80" s="27">
        <f t="shared" si="0"/>
        <v>0</v>
      </c>
      <c r="H80" s="319"/>
      <c r="I80" s="201"/>
    </row>
    <row r="81" spans="1:15" s="34" customFormat="1" ht="30" customHeight="1" x14ac:dyDescent="0.25">
      <c r="A81" s="22" t="s">
        <v>123</v>
      </c>
      <c r="B81" s="23" t="s">
        <v>128</v>
      </c>
      <c r="C81" s="46" t="s">
        <v>122</v>
      </c>
      <c r="D81" s="25" t="s">
        <v>63</v>
      </c>
      <c r="E81" s="140">
        <v>26335</v>
      </c>
      <c r="F81" s="47">
        <v>0</v>
      </c>
      <c r="G81" s="27">
        <f t="shared" si="0"/>
        <v>0</v>
      </c>
      <c r="H81" s="319"/>
      <c r="I81" s="201"/>
    </row>
    <row r="82" spans="1:15" s="34" customFormat="1" ht="30" customHeight="1" x14ac:dyDescent="0.25">
      <c r="A82" s="22" t="s">
        <v>123</v>
      </c>
      <c r="B82" s="23" t="s">
        <v>130</v>
      </c>
      <c r="C82" s="46" t="s">
        <v>109</v>
      </c>
      <c r="D82" s="25" t="s">
        <v>63</v>
      </c>
      <c r="E82" s="140">
        <v>23994</v>
      </c>
      <c r="F82" s="47">
        <v>0</v>
      </c>
      <c r="G82" s="27">
        <f t="shared" si="0"/>
        <v>0</v>
      </c>
      <c r="H82" s="319"/>
      <c r="I82" s="201"/>
    </row>
    <row r="83" spans="1:15" s="34" customFormat="1" ht="30" customHeight="1" x14ac:dyDescent="0.25">
      <c r="A83" s="22" t="s">
        <v>123</v>
      </c>
      <c r="B83" s="23" t="s">
        <v>132</v>
      </c>
      <c r="C83" s="191" t="s">
        <v>896</v>
      </c>
      <c r="D83" s="48" t="s">
        <v>63</v>
      </c>
      <c r="E83" s="140">
        <v>23891</v>
      </c>
      <c r="F83" s="47">
        <v>0</v>
      </c>
      <c r="G83" s="27">
        <f t="shared" si="0"/>
        <v>0</v>
      </c>
      <c r="H83" s="319"/>
      <c r="I83" s="201"/>
    </row>
    <row r="84" spans="1:15" s="34" customFormat="1" ht="30" customHeight="1" x14ac:dyDescent="0.25">
      <c r="A84" s="22" t="s">
        <v>123</v>
      </c>
      <c r="B84" s="23" t="s">
        <v>134</v>
      </c>
      <c r="C84" s="46" t="s">
        <v>112</v>
      </c>
      <c r="D84" s="25" t="s">
        <v>63</v>
      </c>
      <c r="E84" s="140">
        <v>23822</v>
      </c>
      <c r="F84" s="47">
        <v>0</v>
      </c>
      <c r="G84" s="27">
        <f t="shared" si="0"/>
        <v>0</v>
      </c>
      <c r="H84" s="319"/>
      <c r="I84" s="201"/>
    </row>
    <row r="85" spans="1:15" s="34" customFormat="1" ht="30" customHeight="1" x14ac:dyDescent="0.25">
      <c r="A85" s="22" t="s">
        <v>123</v>
      </c>
      <c r="B85" s="23" t="s">
        <v>136</v>
      </c>
      <c r="C85" s="191" t="s">
        <v>897</v>
      </c>
      <c r="D85" s="25" t="s">
        <v>63</v>
      </c>
      <c r="E85" s="140">
        <v>23753</v>
      </c>
      <c r="F85" s="47">
        <v>0</v>
      </c>
      <c r="G85" s="27">
        <f t="shared" si="0"/>
        <v>0</v>
      </c>
      <c r="H85" s="319"/>
      <c r="I85" s="201"/>
    </row>
    <row r="86" spans="1:15" s="34" customFormat="1" ht="30" customHeight="1" x14ac:dyDescent="0.25">
      <c r="A86" s="22" t="s">
        <v>123</v>
      </c>
      <c r="B86" s="23" t="s">
        <v>265</v>
      </c>
      <c r="C86" s="46" t="s">
        <v>115</v>
      </c>
      <c r="D86" s="25" t="s">
        <v>63</v>
      </c>
      <c r="E86" s="140">
        <v>23719</v>
      </c>
      <c r="F86" s="47">
        <v>0</v>
      </c>
      <c r="G86" s="27">
        <f t="shared" si="0"/>
        <v>0</v>
      </c>
      <c r="H86" s="319"/>
      <c r="I86" s="201"/>
    </row>
    <row r="87" spans="1:15" s="34" customFormat="1" ht="30" customHeight="1" thickBot="1" x14ac:dyDescent="0.3">
      <c r="A87" s="22" t="s">
        <v>123</v>
      </c>
      <c r="B87" s="23" t="s">
        <v>266</v>
      </c>
      <c r="C87" s="49" t="s">
        <v>117</v>
      </c>
      <c r="D87" s="25" t="s">
        <v>63</v>
      </c>
      <c r="E87" s="140">
        <v>23650</v>
      </c>
      <c r="F87" s="47">
        <v>0</v>
      </c>
      <c r="G87" s="27">
        <f t="shared" si="0"/>
        <v>0</v>
      </c>
      <c r="H87" s="319"/>
      <c r="I87" s="201"/>
    </row>
    <row r="88" spans="1:15" s="34" customFormat="1" ht="30" customHeight="1" thickBot="1" x14ac:dyDescent="0.3">
      <c r="A88" s="57" t="s">
        <v>123</v>
      </c>
      <c r="B88" s="51" t="s">
        <v>267</v>
      </c>
      <c r="C88" s="52" t="s">
        <v>119</v>
      </c>
      <c r="D88" s="58" t="s">
        <v>80</v>
      </c>
      <c r="E88" s="141">
        <v>3740</v>
      </c>
      <c r="F88" s="59">
        <v>0</v>
      </c>
      <c r="G88" s="55">
        <f t="shared" si="0"/>
        <v>0</v>
      </c>
      <c r="H88" s="210" t="s">
        <v>138</v>
      </c>
      <c r="I88" s="211">
        <f>ROUND(SUM(G71:G88),2)</f>
        <v>1649169.15</v>
      </c>
    </row>
    <row r="89" spans="1:15" s="34" customFormat="1" ht="30" customHeight="1" x14ac:dyDescent="0.25">
      <c r="A89" s="16" t="s">
        <v>268</v>
      </c>
      <c r="B89" s="17" t="s">
        <v>140</v>
      </c>
      <c r="C89" s="44" t="s">
        <v>269</v>
      </c>
      <c r="D89" s="32" t="s">
        <v>80</v>
      </c>
      <c r="E89" s="138">
        <v>403</v>
      </c>
      <c r="F89" s="45">
        <v>16.420000000000002</v>
      </c>
      <c r="G89" s="21">
        <f t="shared" si="0"/>
        <v>6617.26</v>
      </c>
      <c r="H89" s="318" t="s">
        <v>106</v>
      </c>
      <c r="I89" s="83"/>
    </row>
    <row r="90" spans="1:15" s="34" customFormat="1" ht="30" customHeight="1" x14ac:dyDescent="0.25">
      <c r="A90" s="22" t="s">
        <v>268</v>
      </c>
      <c r="B90" s="23" t="s">
        <v>142</v>
      </c>
      <c r="C90" s="46" t="s">
        <v>107</v>
      </c>
      <c r="D90" s="25" t="s">
        <v>63</v>
      </c>
      <c r="E90" s="87">
        <v>362</v>
      </c>
      <c r="F90" s="61">
        <v>15.88</v>
      </c>
      <c r="G90" s="27">
        <f t="shared" si="0"/>
        <v>5748.56</v>
      </c>
      <c r="H90" s="319"/>
      <c r="I90" s="83"/>
      <c r="N90" s="104"/>
      <c r="O90" s="104"/>
    </row>
    <row r="91" spans="1:15" s="34" customFormat="1" ht="30" customHeight="1" thickBot="1" x14ac:dyDescent="0.3">
      <c r="A91" s="57" t="s">
        <v>268</v>
      </c>
      <c r="B91" s="62" t="s">
        <v>270</v>
      </c>
      <c r="C91" s="49" t="s">
        <v>271</v>
      </c>
      <c r="D91" s="63" t="s">
        <v>63</v>
      </c>
      <c r="E91" s="141">
        <v>340</v>
      </c>
      <c r="F91" s="59">
        <v>16.02</v>
      </c>
      <c r="G91" s="55">
        <f t="shared" si="0"/>
        <v>5446.8</v>
      </c>
      <c r="H91" s="319"/>
      <c r="I91" s="83"/>
    </row>
    <row r="92" spans="1:15" s="34" customFormat="1" ht="30" customHeight="1" x14ac:dyDescent="0.25">
      <c r="A92" s="16" t="s">
        <v>272</v>
      </c>
      <c r="B92" s="17" t="s">
        <v>140</v>
      </c>
      <c r="C92" s="56" t="s">
        <v>273</v>
      </c>
      <c r="D92" s="32" t="s">
        <v>80</v>
      </c>
      <c r="E92" s="138">
        <v>403</v>
      </c>
      <c r="F92" s="45">
        <v>0</v>
      </c>
      <c r="G92" s="21">
        <f t="shared" si="0"/>
        <v>0</v>
      </c>
      <c r="H92" s="319"/>
      <c r="I92" s="201"/>
    </row>
    <row r="93" spans="1:15" s="34" customFormat="1" ht="30" customHeight="1" thickBot="1" x14ac:dyDescent="0.3">
      <c r="A93" s="22" t="s">
        <v>272</v>
      </c>
      <c r="B93" s="23" t="s">
        <v>142</v>
      </c>
      <c r="C93" s="46" t="s">
        <v>107</v>
      </c>
      <c r="D93" s="25" t="s">
        <v>63</v>
      </c>
      <c r="E93" s="87">
        <v>362</v>
      </c>
      <c r="F93" s="61">
        <v>0</v>
      </c>
      <c r="G93" s="27">
        <f t="shared" si="0"/>
        <v>0</v>
      </c>
      <c r="H93" s="320"/>
      <c r="I93" s="201"/>
    </row>
    <row r="94" spans="1:15" s="34" customFormat="1" ht="30" customHeight="1" thickBot="1" x14ac:dyDescent="0.3">
      <c r="A94" s="57" t="s">
        <v>272</v>
      </c>
      <c r="B94" s="62" t="s">
        <v>270</v>
      </c>
      <c r="C94" s="49" t="s">
        <v>271</v>
      </c>
      <c r="D94" s="63" t="s">
        <v>63</v>
      </c>
      <c r="E94" s="141">
        <v>340</v>
      </c>
      <c r="F94" s="59">
        <v>0</v>
      </c>
      <c r="G94" s="55">
        <f t="shared" si="0"/>
        <v>0</v>
      </c>
      <c r="H94" s="239" t="s">
        <v>143</v>
      </c>
      <c r="I94" s="211">
        <f>ROUND(SUM(G89:G94),2)</f>
        <v>17812.62</v>
      </c>
    </row>
    <row r="95" spans="1:15" s="34" customFormat="1" ht="30" x14ac:dyDescent="0.25">
      <c r="A95" s="22" t="s">
        <v>274</v>
      </c>
      <c r="B95" s="23" t="s">
        <v>145</v>
      </c>
      <c r="C95" s="46" t="s">
        <v>275</v>
      </c>
      <c r="D95" s="60" t="s">
        <v>127</v>
      </c>
      <c r="E95" s="87">
        <v>1270</v>
      </c>
      <c r="F95" s="61">
        <v>37.549999999999997</v>
      </c>
      <c r="G95" s="27">
        <f t="shared" si="0"/>
        <v>47688.5</v>
      </c>
      <c r="H95" s="238"/>
      <c r="I95" s="83"/>
    </row>
    <row r="96" spans="1:15" s="34" customFormat="1" ht="30" customHeight="1" x14ac:dyDescent="0.25">
      <c r="A96" s="22" t="s">
        <v>274</v>
      </c>
      <c r="B96" s="23" t="s">
        <v>147</v>
      </c>
      <c r="C96" s="46" t="s">
        <v>126</v>
      </c>
      <c r="D96" s="60" t="s">
        <v>127</v>
      </c>
      <c r="E96" s="87">
        <v>1700</v>
      </c>
      <c r="F96" s="61">
        <v>0.38</v>
      </c>
      <c r="G96" s="27">
        <f t="shared" ref="G96:G131" si="1">ROUND((E96*F96),2)</f>
        <v>646</v>
      </c>
      <c r="H96" s="200"/>
      <c r="I96" s="201"/>
    </row>
    <row r="97" spans="1:9" s="34" customFormat="1" ht="30" customHeight="1" x14ac:dyDescent="0.25">
      <c r="A97" s="22" t="s">
        <v>274</v>
      </c>
      <c r="B97" s="23" t="s">
        <v>150</v>
      </c>
      <c r="C97" s="46" t="s">
        <v>129</v>
      </c>
      <c r="D97" s="60" t="s">
        <v>127</v>
      </c>
      <c r="E97" s="87">
        <v>1700</v>
      </c>
      <c r="F97" s="61">
        <v>0.67</v>
      </c>
      <c r="G97" s="27">
        <f t="shared" si="1"/>
        <v>1139</v>
      </c>
      <c r="H97" s="200"/>
      <c r="I97" s="201"/>
    </row>
    <row r="98" spans="1:9" s="34" customFormat="1" ht="30" x14ac:dyDescent="0.25">
      <c r="A98" s="22" t="s">
        <v>274</v>
      </c>
      <c r="B98" s="23" t="s">
        <v>152</v>
      </c>
      <c r="C98" s="46" t="s">
        <v>131</v>
      </c>
      <c r="D98" s="60" t="s">
        <v>127</v>
      </c>
      <c r="E98" s="87">
        <v>1700</v>
      </c>
      <c r="F98" s="61">
        <v>0.82</v>
      </c>
      <c r="G98" s="27">
        <f t="shared" si="1"/>
        <v>1394</v>
      </c>
      <c r="H98" s="200"/>
      <c r="I98" s="201"/>
    </row>
    <row r="99" spans="1:9" s="34" customFormat="1" ht="30" x14ac:dyDescent="0.25">
      <c r="A99" s="22" t="s">
        <v>274</v>
      </c>
      <c r="B99" s="23" t="s">
        <v>154</v>
      </c>
      <c r="C99" s="46" t="s">
        <v>276</v>
      </c>
      <c r="D99" s="60" t="s">
        <v>127</v>
      </c>
      <c r="E99" s="87">
        <v>1270</v>
      </c>
      <c r="F99" s="61">
        <v>2.23</v>
      </c>
      <c r="G99" s="27">
        <f t="shared" si="1"/>
        <v>2832.1</v>
      </c>
      <c r="H99" s="200"/>
      <c r="I99" s="201"/>
    </row>
    <row r="100" spans="1:9" s="34" customFormat="1" ht="30" x14ac:dyDescent="0.25">
      <c r="A100" s="22" t="s">
        <v>274</v>
      </c>
      <c r="B100" s="23" t="s">
        <v>277</v>
      </c>
      <c r="C100" s="46" t="s">
        <v>278</v>
      </c>
      <c r="D100" s="60" t="s">
        <v>127</v>
      </c>
      <c r="E100" s="87">
        <v>1270</v>
      </c>
      <c r="F100" s="61">
        <v>0.19</v>
      </c>
      <c r="G100" s="27">
        <f t="shared" si="1"/>
        <v>241.3</v>
      </c>
      <c r="H100" s="200"/>
      <c r="I100" s="201"/>
    </row>
    <row r="101" spans="1:9" s="34" customFormat="1" ht="30" x14ac:dyDescent="0.25">
      <c r="A101" s="22" t="s">
        <v>274</v>
      </c>
      <c r="B101" s="23" t="s">
        <v>279</v>
      </c>
      <c r="C101" s="46" t="s">
        <v>133</v>
      </c>
      <c r="D101" s="25" t="s">
        <v>63</v>
      </c>
      <c r="E101" s="87">
        <v>5188</v>
      </c>
      <c r="F101" s="61">
        <v>5.56</v>
      </c>
      <c r="G101" s="27">
        <f t="shared" si="1"/>
        <v>28845.279999999999</v>
      </c>
      <c r="H101" s="200"/>
      <c r="I101" s="201"/>
    </row>
    <row r="102" spans="1:9" s="34" customFormat="1" ht="30.75" thickBot="1" x14ac:dyDescent="0.3">
      <c r="A102" s="22" t="s">
        <v>274</v>
      </c>
      <c r="B102" s="23" t="s">
        <v>280</v>
      </c>
      <c r="C102" s="46" t="s">
        <v>135</v>
      </c>
      <c r="D102" s="25" t="s">
        <v>63</v>
      </c>
      <c r="E102" s="87">
        <v>5358</v>
      </c>
      <c r="F102" s="61">
        <v>1.82</v>
      </c>
      <c r="G102" s="27">
        <f t="shared" si="1"/>
        <v>9751.56</v>
      </c>
      <c r="H102" s="200"/>
      <c r="I102" s="201"/>
    </row>
    <row r="103" spans="1:9" s="34" customFormat="1" ht="30.75" thickBot="1" x14ac:dyDescent="0.3">
      <c r="A103" s="57" t="s">
        <v>274</v>
      </c>
      <c r="B103" s="62" t="s">
        <v>281</v>
      </c>
      <c r="C103" s="49" t="s">
        <v>137</v>
      </c>
      <c r="D103" s="63" t="s">
        <v>63</v>
      </c>
      <c r="E103" s="141">
        <v>28</v>
      </c>
      <c r="F103" s="59">
        <v>4.9400000000000004</v>
      </c>
      <c r="G103" s="55">
        <f t="shared" si="1"/>
        <v>138.32</v>
      </c>
      <c r="H103" s="210" t="s">
        <v>156</v>
      </c>
      <c r="I103" s="211">
        <f>ROUND(SUM(G95:G103),2)</f>
        <v>92676.06</v>
      </c>
    </row>
    <row r="104" spans="1:9" s="34" customFormat="1" ht="45" x14ac:dyDescent="0.25">
      <c r="A104" s="16" t="s">
        <v>282</v>
      </c>
      <c r="B104" s="17" t="s">
        <v>158</v>
      </c>
      <c r="C104" s="44" t="s">
        <v>141</v>
      </c>
      <c r="D104" s="64" t="s">
        <v>127</v>
      </c>
      <c r="E104" s="138">
        <v>2750</v>
      </c>
      <c r="F104" s="45">
        <v>35.799999999999997</v>
      </c>
      <c r="G104" s="21">
        <f t="shared" si="1"/>
        <v>98450</v>
      </c>
      <c r="H104" s="200"/>
      <c r="I104" s="201"/>
    </row>
    <row r="105" spans="1:9" s="34" customFormat="1" ht="45.75" thickBot="1" x14ac:dyDescent="0.3">
      <c r="A105" s="22" t="s">
        <v>282</v>
      </c>
      <c r="B105" s="23" t="s">
        <v>160</v>
      </c>
      <c r="C105" s="46" t="s">
        <v>283</v>
      </c>
      <c r="D105" s="60" t="s">
        <v>127</v>
      </c>
      <c r="E105" s="87">
        <v>48</v>
      </c>
      <c r="F105" s="61">
        <v>42.5</v>
      </c>
      <c r="G105" s="27">
        <f t="shared" si="1"/>
        <v>2040</v>
      </c>
      <c r="H105" s="200"/>
      <c r="I105" s="201"/>
    </row>
    <row r="106" spans="1:9" s="34" customFormat="1" ht="45.75" thickBot="1" x14ac:dyDescent="0.3">
      <c r="A106" s="22" t="s">
        <v>282</v>
      </c>
      <c r="B106" s="23" t="s">
        <v>162</v>
      </c>
      <c r="C106" s="191" t="s">
        <v>906</v>
      </c>
      <c r="D106" s="60" t="s">
        <v>127</v>
      </c>
      <c r="E106" s="87">
        <v>1700</v>
      </c>
      <c r="F106" s="61">
        <v>103.2</v>
      </c>
      <c r="G106" s="27">
        <f t="shared" si="1"/>
        <v>175440</v>
      </c>
      <c r="H106" s="210" t="s">
        <v>166</v>
      </c>
      <c r="I106" s="211">
        <f>ROUND(SUM(G104:G106),2)</f>
        <v>275930</v>
      </c>
    </row>
    <row r="107" spans="1:9" s="34" customFormat="1" ht="45" x14ac:dyDescent="0.25">
      <c r="A107" s="16" t="s">
        <v>284</v>
      </c>
      <c r="B107" s="17" t="s">
        <v>168</v>
      </c>
      <c r="C107" s="18" t="s">
        <v>146</v>
      </c>
      <c r="D107" s="64" t="s">
        <v>127</v>
      </c>
      <c r="E107" s="138">
        <v>3010</v>
      </c>
      <c r="F107" s="45">
        <v>26</v>
      </c>
      <c r="G107" s="21">
        <f t="shared" si="1"/>
        <v>78260</v>
      </c>
      <c r="H107" s="200"/>
      <c r="I107" s="201"/>
    </row>
    <row r="108" spans="1:9" s="34" customFormat="1" ht="60" x14ac:dyDescent="0.25">
      <c r="A108" s="22" t="s">
        <v>284</v>
      </c>
      <c r="B108" s="23" t="s">
        <v>170</v>
      </c>
      <c r="C108" s="28" t="s">
        <v>285</v>
      </c>
      <c r="D108" s="60" t="s">
        <v>127</v>
      </c>
      <c r="E108" s="87">
        <v>520</v>
      </c>
      <c r="F108" s="61">
        <v>38</v>
      </c>
      <c r="G108" s="27">
        <f t="shared" si="1"/>
        <v>19760</v>
      </c>
      <c r="H108" s="200"/>
      <c r="I108" s="201"/>
    </row>
    <row r="109" spans="1:9" s="34" customFormat="1" ht="45" x14ac:dyDescent="0.25">
      <c r="A109" s="22" t="s">
        <v>284</v>
      </c>
      <c r="B109" s="23" t="s">
        <v>172</v>
      </c>
      <c r="C109" s="46" t="s">
        <v>148</v>
      </c>
      <c r="D109" s="60" t="s">
        <v>149</v>
      </c>
      <c r="E109" s="87">
        <v>27</v>
      </c>
      <c r="F109" s="61">
        <v>136</v>
      </c>
      <c r="G109" s="27">
        <f t="shared" si="1"/>
        <v>3672</v>
      </c>
      <c r="H109" s="200"/>
      <c r="I109" s="201"/>
    </row>
    <row r="110" spans="1:9" s="34" customFormat="1" ht="45" x14ac:dyDescent="0.25">
      <c r="A110" s="22" t="s">
        <v>284</v>
      </c>
      <c r="B110" s="23" t="s">
        <v>286</v>
      </c>
      <c r="C110" s="46" t="s">
        <v>151</v>
      </c>
      <c r="D110" s="60" t="s">
        <v>149</v>
      </c>
      <c r="E110" s="87">
        <v>4</v>
      </c>
      <c r="F110" s="61">
        <v>136</v>
      </c>
      <c r="G110" s="27">
        <f t="shared" si="1"/>
        <v>544</v>
      </c>
      <c r="H110" s="200"/>
      <c r="I110" s="201"/>
    </row>
    <row r="111" spans="1:9" s="34" customFormat="1" ht="48.75" x14ac:dyDescent="0.25">
      <c r="A111" s="22" t="s">
        <v>284</v>
      </c>
      <c r="B111" s="23" t="s">
        <v>287</v>
      </c>
      <c r="C111" s="191" t="s">
        <v>885</v>
      </c>
      <c r="D111" s="192" t="s">
        <v>73</v>
      </c>
      <c r="E111" s="168">
        <v>4</v>
      </c>
      <c r="F111" s="61">
        <v>9723.67</v>
      </c>
      <c r="G111" s="27">
        <f t="shared" si="1"/>
        <v>38894.68</v>
      </c>
      <c r="H111" s="200"/>
      <c r="I111" s="201"/>
    </row>
    <row r="112" spans="1:9" s="34" customFormat="1" ht="48.75" x14ac:dyDescent="0.25">
      <c r="A112" s="22" t="s">
        <v>284</v>
      </c>
      <c r="B112" s="23" t="s">
        <v>288</v>
      </c>
      <c r="C112" s="191" t="s">
        <v>886</v>
      </c>
      <c r="D112" s="192" t="s">
        <v>73</v>
      </c>
      <c r="E112" s="168">
        <v>4</v>
      </c>
      <c r="F112" s="61">
        <v>5789.8</v>
      </c>
      <c r="G112" s="27">
        <f t="shared" si="1"/>
        <v>23159.200000000001</v>
      </c>
      <c r="H112" s="200"/>
      <c r="I112" s="201"/>
    </row>
    <row r="113" spans="1:9" s="34" customFormat="1" ht="48.75" x14ac:dyDescent="0.25">
      <c r="A113" s="22" t="s">
        <v>284</v>
      </c>
      <c r="B113" s="23" t="s">
        <v>289</v>
      </c>
      <c r="C113" s="191" t="s">
        <v>887</v>
      </c>
      <c r="D113" s="192" t="s">
        <v>73</v>
      </c>
      <c r="E113" s="168">
        <v>4</v>
      </c>
      <c r="F113" s="61">
        <v>6798.8</v>
      </c>
      <c r="G113" s="27">
        <f t="shared" si="1"/>
        <v>27195.200000000001</v>
      </c>
      <c r="H113" s="200"/>
      <c r="I113" s="201"/>
    </row>
    <row r="114" spans="1:9" s="34" customFormat="1" x14ac:dyDescent="0.25">
      <c r="A114" s="22" t="s">
        <v>284</v>
      </c>
      <c r="B114" s="23" t="s">
        <v>290</v>
      </c>
      <c r="C114" s="46" t="s">
        <v>153</v>
      </c>
      <c r="D114" s="60" t="s">
        <v>73</v>
      </c>
      <c r="E114" s="87">
        <v>11</v>
      </c>
      <c r="F114" s="61">
        <v>20</v>
      </c>
      <c r="G114" s="27">
        <f t="shared" si="1"/>
        <v>220</v>
      </c>
      <c r="H114" s="200"/>
      <c r="I114" s="201"/>
    </row>
    <row r="115" spans="1:9" s="34" customFormat="1" x14ac:dyDescent="0.25">
      <c r="A115" s="22" t="s">
        <v>284</v>
      </c>
      <c r="B115" s="23" t="s">
        <v>291</v>
      </c>
      <c r="C115" s="46" t="s">
        <v>155</v>
      </c>
      <c r="D115" s="60" t="s">
        <v>73</v>
      </c>
      <c r="E115" s="87">
        <v>17</v>
      </c>
      <c r="F115" s="61">
        <v>990</v>
      </c>
      <c r="G115" s="27">
        <f t="shared" si="1"/>
        <v>16830</v>
      </c>
      <c r="H115" s="200"/>
      <c r="I115" s="201"/>
    </row>
    <row r="116" spans="1:9" s="34" customFormat="1" x14ac:dyDescent="0.25">
      <c r="A116" s="22" t="s">
        <v>284</v>
      </c>
      <c r="B116" s="23" t="s">
        <v>293</v>
      </c>
      <c r="C116" s="46" t="s">
        <v>292</v>
      </c>
      <c r="D116" s="60" t="s">
        <v>73</v>
      </c>
      <c r="E116" s="87">
        <v>2</v>
      </c>
      <c r="F116" s="61">
        <v>500</v>
      </c>
      <c r="G116" s="27">
        <f t="shared" si="1"/>
        <v>1000</v>
      </c>
      <c r="H116" s="200"/>
      <c r="I116" s="201"/>
    </row>
    <row r="117" spans="1:9" s="34" customFormat="1" ht="15.75" thickBot="1" x14ac:dyDescent="0.3">
      <c r="A117" s="22" t="s">
        <v>284</v>
      </c>
      <c r="B117" s="23" t="s">
        <v>295</v>
      </c>
      <c r="C117" s="46" t="s">
        <v>294</v>
      </c>
      <c r="D117" s="66" t="s">
        <v>127</v>
      </c>
      <c r="E117" s="87">
        <v>1</v>
      </c>
      <c r="F117" s="67">
        <v>35.799999999999997</v>
      </c>
      <c r="G117" s="27">
        <f t="shared" si="1"/>
        <v>35.799999999999997</v>
      </c>
      <c r="H117" s="200"/>
      <c r="I117" s="201"/>
    </row>
    <row r="118" spans="1:9" s="34" customFormat="1" ht="29.25" thickBot="1" x14ac:dyDescent="0.3">
      <c r="A118" s="38" t="s">
        <v>284</v>
      </c>
      <c r="B118" s="43" t="s">
        <v>398</v>
      </c>
      <c r="C118" s="65" t="s">
        <v>296</v>
      </c>
      <c r="D118" s="66" t="s">
        <v>73</v>
      </c>
      <c r="E118" s="139">
        <v>16</v>
      </c>
      <c r="F118" s="67">
        <v>49.5</v>
      </c>
      <c r="G118" s="41">
        <f t="shared" si="1"/>
        <v>792</v>
      </c>
      <c r="H118" s="210" t="s">
        <v>174</v>
      </c>
      <c r="I118" s="211">
        <f>ROUND(SUM(G107:G118),2)</f>
        <v>210362.88</v>
      </c>
    </row>
    <row r="119" spans="1:9" s="34" customFormat="1" ht="30" customHeight="1" x14ac:dyDescent="0.25">
      <c r="A119" s="16" t="s">
        <v>297</v>
      </c>
      <c r="B119" s="17" t="s">
        <v>176</v>
      </c>
      <c r="C119" s="44" t="s">
        <v>298</v>
      </c>
      <c r="D119" s="64" t="s">
        <v>73</v>
      </c>
      <c r="E119" s="138">
        <v>38</v>
      </c>
      <c r="F119" s="45">
        <v>21.1</v>
      </c>
      <c r="G119" s="21">
        <f t="shared" si="1"/>
        <v>801.8</v>
      </c>
      <c r="H119" s="238"/>
      <c r="I119" s="83"/>
    </row>
    <row r="120" spans="1:9" s="34" customFormat="1" ht="30" customHeight="1" x14ac:dyDescent="0.25">
      <c r="A120" s="22" t="s">
        <v>297</v>
      </c>
      <c r="B120" s="23" t="s">
        <v>299</v>
      </c>
      <c r="C120" s="46" t="s">
        <v>159</v>
      </c>
      <c r="D120" s="60" t="s">
        <v>73</v>
      </c>
      <c r="E120" s="87">
        <v>14</v>
      </c>
      <c r="F120" s="61">
        <v>55.8</v>
      </c>
      <c r="G120" s="27">
        <f t="shared" si="1"/>
        <v>781.2</v>
      </c>
      <c r="H120" s="238"/>
      <c r="I120" s="83"/>
    </row>
    <row r="121" spans="1:9" s="34" customFormat="1" ht="30" customHeight="1" x14ac:dyDescent="0.25">
      <c r="A121" s="22" t="s">
        <v>297</v>
      </c>
      <c r="B121" s="23" t="s">
        <v>300</v>
      </c>
      <c r="C121" s="46" t="s">
        <v>161</v>
      </c>
      <c r="D121" s="60" t="s">
        <v>127</v>
      </c>
      <c r="E121" s="87">
        <v>56</v>
      </c>
      <c r="F121" s="61">
        <v>19.5</v>
      </c>
      <c r="G121" s="27">
        <f t="shared" si="1"/>
        <v>1092</v>
      </c>
      <c r="H121" s="238"/>
      <c r="I121" s="83"/>
    </row>
    <row r="122" spans="1:9" s="34" customFormat="1" ht="30" customHeight="1" x14ac:dyDescent="0.25">
      <c r="A122" s="22" t="s">
        <v>297</v>
      </c>
      <c r="B122" s="23" t="s">
        <v>301</v>
      </c>
      <c r="C122" s="46" t="s">
        <v>163</v>
      </c>
      <c r="D122" s="60" t="s">
        <v>73</v>
      </c>
      <c r="E122" s="87">
        <v>17</v>
      </c>
      <c r="F122" s="61">
        <v>27.9</v>
      </c>
      <c r="G122" s="27">
        <f t="shared" si="1"/>
        <v>474.3</v>
      </c>
      <c r="H122" s="238"/>
      <c r="I122" s="83"/>
    </row>
    <row r="123" spans="1:9" s="34" customFormat="1" ht="30" customHeight="1" thickBot="1" x14ac:dyDescent="0.3">
      <c r="A123" s="22" t="s">
        <v>297</v>
      </c>
      <c r="B123" s="23" t="s">
        <v>302</v>
      </c>
      <c r="C123" s="46" t="s">
        <v>303</v>
      </c>
      <c r="D123" s="60" t="s">
        <v>73</v>
      </c>
      <c r="E123" s="87">
        <v>1</v>
      </c>
      <c r="F123" s="61">
        <v>167.2</v>
      </c>
      <c r="G123" s="27">
        <f t="shared" si="1"/>
        <v>167.2</v>
      </c>
      <c r="H123" s="238"/>
      <c r="I123" s="83"/>
    </row>
    <row r="124" spans="1:9" s="34" customFormat="1" ht="30" customHeight="1" thickBot="1" x14ac:dyDescent="0.3">
      <c r="A124" s="57" t="s">
        <v>297</v>
      </c>
      <c r="B124" s="62" t="s">
        <v>304</v>
      </c>
      <c r="C124" s="49" t="s">
        <v>165</v>
      </c>
      <c r="D124" s="68" t="s">
        <v>63</v>
      </c>
      <c r="E124" s="141">
        <v>15</v>
      </c>
      <c r="F124" s="59">
        <v>119.9</v>
      </c>
      <c r="G124" s="55">
        <f t="shared" si="1"/>
        <v>1798.5</v>
      </c>
      <c r="H124" s="239" t="s">
        <v>178</v>
      </c>
      <c r="I124" s="211">
        <f>ROUND(SUM(G119:G124),2)</f>
        <v>5115</v>
      </c>
    </row>
    <row r="125" spans="1:9" s="34" customFormat="1" ht="45" x14ac:dyDescent="0.25">
      <c r="A125" s="105" t="s">
        <v>305</v>
      </c>
      <c r="B125" s="106" t="s">
        <v>306</v>
      </c>
      <c r="C125" s="107" t="s">
        <v>307</v>
      </c>
      <c r="D125" s="108" t="s">
        <v>127</v>
      </c>
      <c r="E125" s="145">
        <v>90</v>
      </c>
      <c r="F125" s="109">
        <v>2.34</v>
      </c>
      <c r="G125" s="110">
        <f t="shared" si="1"/>
        <v>210.6</v>
      </c>
      <c r="H125" s="83"/>
      <c r="I125" s="83"/>
    </row>
    <row r="126" spans="1:9" s="34" customFormat="1" ht="45" x14ac:dyDescent="0.25">
      <c r="A126" s="22" t="s">
        <v>305</v>
      </c>
      <c r="B126" s="69" t="s">
        <v>308</v>
      </c>
      <c r="C126" s="46" t="s">
        <v>169</v>
      </c>
      <c r="D126" s="70" t="s">
        <v>127</v>
      </c>
      <c r="E126" s="87">
        <v>6780</v>
      </c>
      <c r="F126" s="61">
        <v>2.34</v>
      </c>
      <c r="G126" s="27">
        <f t="shared" si="1"/>
        <v>15865.2</v>
      </c>
      <c r="H126" s="200"/>
      <c r="I126" s="201"/>
    </row>
    <row r="127" spans="1:9" s="34" customFormat="1" ht="45.75" thickBot="1" x14ac:dyDescent="0.3">
      <c r="A127" s="22" t="s">
        <v>305</v>
      </c>
      <c r="B127" s="69" t="s">
        <v>309</v>
      </c>
      <c r="C127" s="46" t="s">
        <v>171</v>
      </c>
      <c r="D127" s="70" t="s">
        <v>127</v>
      </c>
      <c r="E127" s="87">
        <v>1740</v>
      </c>
      <c r="F127" s="61">
        <v>0.59</v>
      </c>
      <c r="G127" s="27">
        <f t="shared" si="1"/>
        <v>1026.5999999999999</v>
      </c>
      <c r="H127" s="200"/>
      <c r="I127" s="201"/>
    </row>
    <row r="128" spans="1:9" s="34" customFormat="1" ht="45.75" thickBot="1" x14ac:dyDescent="0.3">
      <c r="A128" s="38" t="s">
        <v>305</v>
      </c>
      <c r="B128" s="71" t="s">
        <v>310</v>
      </c>
      <c r="C128" s="65" t="s">
        <v>311</v>
      </c>
      <c r="D128" s="72" t="s">
        <v>127</v>
      </c>
      <c r="E128" s="139">
        <v>88</v>
      </c>
      <c r="F128" s="67">
        <v>1.17</v>
      </c>
      <c r="G128" s="41">
        <f t="shared" si="1"/>
        <v>102.96</v>
      </c>
      <c r="H128" s="239" t="s">
        <v>312</v>
      </c>
      <c r="I128" s="211">
        <f>ROUND(SUM(G125:G128),2)</f>
        <v>17205.36</v>
      </c>
    </row>
    <row r="129" spans="1:9" s="34" customFormat="1" x14ac:dyDescent="0.25">
      <c r="A129" s="16" t="s">
        <v>313</v>
      </c>
      <c r="B129" s="97" t="s">
        <v>314</v>
      </c>
      <c r="C129" s="44" t="s">
        <v>315</v>
      </c>
      <c r="D129" s="99" t="s">
        <v>73</v>
      </c>
      <c r="E129" s="138">
        <v>2</v>
      </c>
      <c r="F129" s="45">
        <v>250</v>
      </c>
      <c r="G129" s="21">
        <f t="shared" si="1"/>
        <v>500</v>
      </c>
      <c r="H129" s="200"/>
      <c r="I129" s="201"/>
    </row>
    <row r="130" spans="1:9" s="34" customFormat="1" ht="18.75" thickBot="1" x14ac:dyDescent="0.3">
      <c r="A130" s="22" t="s">
        <v>313</v>
      </c>
      <c r="B130" s="69" t="s">
        <v>316</v>
      </c>
      <c r="C130" s="46" t="s">
        <v>317</v>
      </c>
      <c r="D130" s="102" t="s">
        <v>256</v>
      </c>
      <c r="E130" s="87">
        <v>15</v>
      </c>
      <c r="F130" s="61">
        <v>46.5</v>
      </c>
      <c r="G130" s="27">
        <f t="shared" si="1"/>
        <v>697.5</v>
      </c>
      <c r="H130" s="200"/>
      <c r="I130" s="201"/>
    </row>
    <row r="131" spans="1:9" s="34" customFormat="1" ht="75" customHeight="1" thickBot="1" x14ac:dyDescent="0.3">
      <c r="A131" s="57" t="s">
        <v>313</v>
      </c>
      <c r="B131" s="111" t="s">
        <v>318</v>
      </c>
      <c r="C131" s="112" t="s">
        <v>177</v>
      </c>
      <c r="D131" s="113" t="s">
        <v>149</v>
      </c>
      <c r="E131" s="146">
        <v>1</v>
      </c>
      <c r="F131" s="114">
        <v>3400</v>
      </c>
      <c r="G131" s="55">
        <f t="shared" si="1"/>
        <v>3400</v>
      </c>
      <c r="H131" s="239" t="s">
        <v>319</v>
      </c>
      <c r="I131" s="211">
        <f>ROUND(SUM(G129:G131),2)</f>
        <v>4597.5</v>
      </c>
    </row>
    <row r="132" spans="1:9" ht="44.25" customHeight="1" thickBot="1" x14ac:dyDescent="0.3">
      <c r="A132" s="281"/>
      <c r="B132" s="281"/>
      <c r="C132" s="281"/>
      <c r="D132" s="282"/>
      <c r="E132" s="283"/>
      <c r="F132" s="221" t="s">
        <v>320</v>
      </c>
      <c r="G132" s="115">
        <f>SUM(G5:G131)</f>
        <v>3449190.5100000002</v>
      </c>
      <c r="H132" s="199"/>
      <c r="I132" s="201"/>
    </row>
    <row r="134" spans="1:9" x14ac:dyDescent="0.25">
      <c r="C134" s="34"/>
    </row>
  </sheetData>
  <sheetProtection algorithmName="SHA-512" hashValue="Ds1p+vM60PN5rPCpSplaGf4hZKEKFjDfCsIUjyzHeMUCnpSKD2nSfkz0ThoXr/fmKiN6krmXH3R6FlxliBYcyA==" saltValue="ssk2sG4Z1yEq1Y00yJMGOw==" spinCount="100000" sheet="1" objects="1" scenarios="1"/>
  <mergeCells count="4">
    <mergeCell ref="A3:E3"/>
    <mergeCell ref="H71:H87"/>
    <mergeCell ref="H89:H93"/>
    <mergeCell ref="A1:G1"/>
  </mergeCells>
  <pageMargins left="0.7" right="0.18465909090909091" top="0.75" bottom="0.75" header="0.3" footer="0.3"/>
  <pageSetup paperSize="9" scale="60" orientation="portrait" r:id="rId1"/>
  <rowBreaks count="2" manualBreakCount="2">
    <brk id="57" max="4" man="1"/>
    <brk id="101" max="4" man="1"/>
  </rowBreaks>
  <colBreaks count="1" manualBreakCount="1">
    <brk id="7" max="129"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43"/>
  <sheetViews>
    <sheetView topLeftCell="A21" zoomScaleNormal="100" workbookViewId="0">
      <selection activeCell="F5" sqref="F5:F42"/>
    </sheetView>
  </sheetViews>
  <sheetFormatPr defaultColWidth="9.140625" defaultRowHeight="15" x14ac:dyDescent="0.25"/>
  <cols>
    <col min="1" max="1" width="31.7109375" style="218" bestFit="1" customWidth="1"/>
    <col min="2" max="2" width="8.28515625" style="218" bestFit="1" customWidth="1"/>
    <col min="3" max="3" width="86.42578125" style="218" customWidth="1"/>
    <col min="4" max="4" width="9.140625" style="218"/>
    <col min="5" max="5" width="16.28515625" style="220" customWidth="1"/>
    <col min="6" max="6" width="21.5703125" style="218" customWidth="1"/>
    <col min="7" max="7" width="14.7109375" style="218" customWidth="1"/>
    <col min="8" max="8" width="21.5703125" style="218" customWidth="1"/>
    <col min="9" max="9" width="16.140625" style="218" customWidth="1"/>
    <col min="10" max="16384" width="9.140625" style="218"/>
  </cols>
  <sheetData>
    <row r="1" spans="1:9" s="5" customFormat="1" ht="40.15" customHeight="1" x14ac:dyDescent="0.25">
      <c r="A1" s="321" t="s">
        <v>180</v>
      </c>
      <c r="B1" s="321"/>
      <c r="C1" s="321"/>
      <c r="D1" s="321"/>
      <c r="E1" s="321"/>
      <c r="F1" s="321"/>
      <c r="G1" s="321"/>
      <c r="H1" s="4"/>
    </row>
    <row r="2" spans="1:9" s="5" customFormat="1" ht="21.75" customHeight="1" thickBot="1" x14ac:dyDescent="0.3">
      <c r="A2" s="213"/>
      <c r="B2" s="213"/>
      <c r="C2" s="214"/>
      <c r="D2" s="213"/>
      <c r="E2" s="215"/>
      <c r="F2" s="213"/>
      <c r="G2" s="213"/>
      <c r="H2" s="4"/>
    </row>
    <row r="3" spans="1:9" x14ac:dyDescent="0.25">
      <c r="A3" s="316" t="s">
        <v>321</v>
      </c>
      <c r="B3" s="317"/>
      <c r="C3" s="317"/>
      <c r="D3" s="317"/>
      <c r="E3" s="317"/>
      <c r="F3" s="216"/>
      <c r="G3" s="217"/>
      <c r="H3" s="4"/>
      <c r="I3" s="5"/>
    </row>
    <row r="4" spans="1:9" ht="43.5" thickBot="1" x14ac:dyDescent="0.3">
      <c r="A4" s="176" t="s">
        <v>51</v>
      </c>
      <c r="B4" s="177" t="s">
        <v>52</v>
      </c>
      <c r="C4" s="178" t="s">
        <v>53</v>
      </c>
      <c r="D4" s="179" t="s">
        <v>54</v>
      </c>
      <c r="E4" s="180" t="s">
        <v>55</v>
      </c>
      <c r="F4" s="219" t="s">
        <v>56</v>
      </c>
      <c r="G4" s="182" t="s">
        <v>57</v>
      </c>
      <c r="H4" s="193"/>
      <c r="I4" s="84"/>
    </row>
    <row r="5" spans="1:9" x14ac:dyDescent="0.25">
      <c r="A5" s="16" t="s">
        <v>322</v>
      </c>
      <c r="B5" s="97" t="s">
        <v>59</v>
      </c>
      <c r="C5" s="194" t="s">
        <v>323</v>
      </c>
      <c r="D5" s="195" t="s">
        <v>68</v>
      </c>
      <c r="E5" s="196">
        <v>11000</v>
      </c>
      <c r="F5" s="183">
        <v>5.7</v>
      </c>
      <c r="G5" s="21">
        <f t="shared" ref="G5:G42" si="0">ROUND((E5*F5),2)</f>
        <v>62700</v>
      </c>
      <c r="H5" s="193"/>
      <c r="I5" s="84"/>
    </row>
    <row r="6" spans="1:9" x14ac:dyDescent="0.25">
      <c r="A6" s="22" t="s">
        <v>322</v>
      </c>
      <c r="B6" s="69" t="s">
        <v>6</v>
      </c>
      <c r="C6" s="29" t="s">
        <v>324</v>
      </c>
      <c r="D6" s="102" t="s">
        <v>68</v>
      </c>
      <c r="E6" s="197">
        <v>9029</v>
      </c>
      <c r="F6" s="184">
        <v>3.04</v>
      </c>
      <c r="G6" s="27">
        <f t="shared" si="0"/>
        <v>27448.16</v>
      </c>
      <c r="H6" s="193"/>
      <c r="I6" s="84"/>
    </row>
    <row r="7" spans="1:9" x14ac:dyDescent="0.25">
      <c r="A7" s="22" t="s">
        <v>322</v>
      </c>
      <c r="B7" s="69" t="s">
        <v>10</v>
      </c>
      <c r="C7" s="29" t="s">
        <v>325</v>
      </c>
      <c r="D7" s="102" t="s">
        <v>68</v>
      </c>
      <c r="E7" s="197">
        <v>9029</v>
      </c>
      <c r="F7" s="184">
        <v>3.99</v>
      </c>
      <c r="G7" s="27">
        <f t="shared" si="0"/>
        <v>36025.71</v>
      </c>
      <c r="H7" s="193"/>
      <c r="I7" s="84"/>
    </row>
    <row r="8" spans="1:9" x14ac:dyDescent="0.25">
      <c r="A8" s="22" t="s">
        <v>322</v>
      </c>
      <c r="B8" s="69" t="s">
        <v>14</v>
      </c>
      <c r="C8" s="29" t="s">
        <v>326</v>
      </c>
      <c r="D8" s="102" t="s">
        <v>68</v>
      </c>
      <c r="E8" s="197">
        <v>362</v>
      </c>
      <c r="F8" s="184">
        <v>13.6</v>
      </c>
      <c r="G8" s="27">
        <f t="shared" si="0"/>
        <v>4923.2</v>
      </c>
      <c r="H8" s="193"/>
      <c r="I8" s="84"/>
    </row>
    <row r="9" spans="1:9" x14ac:dyDescent="0.25">
      <c r="A9" s="22" t="s">
        <v>322</v>
      </c>
      <c r="B9" s="69" t="s">
        <v>16</v>
      </c>
      <c r="C9" s="29" t="s">
        <v>327</v>
      </c>
      <c r="D9" s="102" t="s">
        <v>65</v>
      </c>
      <c r="E9" s="197">
        <v>312</v>
      </c>
      <c r="F9" s="184">
        <v>78.319999999999993</v>
      </c>
      <c r="G9" s="27">
        <f t="shared" si="0"/>
        <v>24435.84</v>
      </c>
      <c r="H9" s="193"/>
      <c r="I9" s="84"/>
    </row>
    <row r="10" spans="1:9" ht="30" x14ac:dyDescent="0.25">
      <c r="A10" s="22" t="s">
        <v>322</v>
      </c>
      <c r="B10" s="69" t="s">
        <v>20</v>
      </c>
      <c r="C10" s="29" t="s">
        <v>328</v>
      </c>
      <c r="D10" s="102" t="s">
        <v>127</v>
      </c>
      <c r="E10" s="198">
        <v>62.218000000000004</v>
      </c>
      <c r="F10" s="184">
        <v>266.17</v>
      </c>
      <c r="G10" s="27">
        <f t="shared" si="0"/>
        <v>16560.57</v>
      </c>
      <c r="H10" s="193"/>
      <c r="I10" s="84"/>
    </row>
    <row r="11" spans="1:9" ht="30" x14ac:dyDescent="0.25">
      <c r="A11" s="22" t="s">
        <v>322</v>
      </c>
      <c r="B11" s="69" t="s">
        <v>24</v>
      </c>
      <c r="C11" s="29" t="s">
        <v>329</v>
      </c>
      <c r="D11" s="102" t="s">
        <v>127</v>
      </c>
      <c r="E11" s="198">
        <v>38.545000000000002</v>
      </c>
      <c r="F11" s="184">
        <v>1030.1600000000001</v>
      </c>
      <c r="G11" s="27">
        <f t="shared" si="0"/>
        <v>39707.519999999997</v>
      </c>
      <c r="H11" s="193"/>
      <c r="I11" s="84"/>
    </row>
    <row r="12" spans="1:9" ht="30" x14ac:dyDescent="0.25">
      <c r="A12" s="22" t="s">
        <v>322</v>
      </c>
      <c r="B12" s="69" t="s">
        <v>28</v>
      </c>
      <c r="C12" s="29" t="s">
        <v>330</v>
      </c>
      <c r="D12" s="102" t="s">
        <v>127</v>
      </c>
      <c r="E12" s="197">
        <v>36</v>
      </c>
      <c r="F12" s="184">
        <v>374.72</v>
      </c>
      <c r="G12" s="27">
        <f t="shared" si="0"/>
        <v>13489.92</v>
      </c>
      <c r="H12" s="193"/>
      <c r="I12" s="84"/>
    </row>
    <row r="13" spans="1:9" ht="30" x14ac:dyDescent="0.25">
      <c r="A13" s="22" t="s">
        <v>322</v>
      </c>
      <c r="B13" s="69" t="s">
        <v>32</v>
      </c>
      <c r="C13" s="29" t="s">
        <v>331</v>
      </c>
      <c r="D13" s="102" t="s">
        <v>68</v>
      </c>
      <c r="E13" s="197">
        <v>47.4</v>
      </c>
      <c r="F13" s="184">
        <v>935.59</v>
      </c>
      <c r="G13" s="27">
        <f t="shared" si="0"/>
        <v>44346.97</v>
      </c>
      <c r="H13" s="199"/>
      <c r="I13" s="84"/>
    </row>
    <row r="14" spans="1:9" ht="30" x14ac:dyDescent="0.25">
      <c r="A14" s="22" t="s">
        <v>322</v>
      </c>
      <c r="B14" s="69" t="s">
        <v>75</v>
      </c>
      <c r="C14" s="29" t="s">
        <v>333</v>
      </c>
      <c r="D14" s="102" t="s">
        <v>63</v>
      </c>
      <c r="E14" s="197">
        <v>134</v>
      </c>
      <c r="F14" s="184">
        <v>10.1</v>
      </c>
      <c r="G14" s="27">
        <f t="shared" si="0"/>
        <v>1353.4</v>
      </c>
      <c r="H14" s="200"/>
      <c r="I14" s="201"/>
    </row>
    <row r="15" spans="1:9" ht="30" x14ac:dyDescent="0.25">
      <c r="A15" s="22" t="s">
        <v>322</v>
      </c>
      <c r="B15" s="69" t="s">
        <v>193</v>
      </c>
      <c r="C15" s="29" t="s">
        <v>334</v>
      </c>
      <c r="D15" s="102" t="s">
        <v>63</v>
      </c>
      <c r="E15" s="197">
        <v>1883</v>
      </c>
      <c r="F15" s="184">
        <v>1.01</v>
      </c>
      <c r="G15" s="27">
        <f t="shared" si="0"/>
        <v>1901.83</v>
      </c>
      <c r="H15" s="200"/>
      <c r="I15" s="201"/>
    </row>
    <row r="16" spans="1:9" x14ac:dyDescent="0.25">
      <c r="A16" s="22" t="s">
        <v>322</v>
      </c>
      <c r="B16" s="69" t="s">
        <v>194</v>
      </c>
      <c r="C16" s="202" t="s">
        <v>335</v>
      </c>
      <c r="D16" s="102" t="s">
        <v>63</v>
      </c>
      <c r="E16" s="197">
        <v>183</v>
      </c>
      <c r="F16" s="184">
        <v>1.1299999999999999</v>
      </c>
      <c r="G16" s="27">
        <f t="shared" si="0"/>
        <v>206.79</v>
      </c>
      <c r="H16" s="200"/>
      <c r="I16" s="203"/>
    </row>
    <row r="17" spans="1:9" x14ac:dyDescent="0.25">
      <c r="A17" s="22" t="s">
        <v>322</v>
      </c>
      <c r="B17" s="69" t="s">
        <v>195</v>
      </c>
      <c r="C17" s="202" t="s">
        <v>336</v>
      </c>
      <c r="D17" s="102" t="s">
        <v>63</v>
      </c>
      <c r="E17" s="197">
        <v>54</v>
      </c>
      <c r="F17" s="184">
        <v>1.24</v>
      </c>
      <c r="G17" s="27">
        <f t="shared" si="0"/>
        <v>66.959999999999994</v>
      </c>
      <c r="H17" s="200"/>
      <c r="I17" s="201"/>
    </row>
    <row r="18" spans="1:9" x14ac:dyDescent="0.25">
      <c r="A18" s="22" t="s">
        <v>322</v>
      </c>
      <c r="B18" s="69" t="s">
        <v>197</v>
      </c>
      <c r="C18" s="24" t="s">
        <v>337</v>
      </c>
      <c r="D18" s="102" t="s">
        <v>63</v>
      </c>
      <c r="E18" s="197">
        <v>12.8</v>
      </c>
      <c r="F18" s="184">
        <v>9.33</v>
      </c>
      <c r="G18" s="27">
        <f t="shared" si="0"/>
        <v>119.42</v>
      </c>
      <c r="H18" s="200"/>
      <c r="I18" s="201"/>
    </row>
    <row r="19" spans="1:9" x14ac:dyDescent="0.25">
      <c r="A19" s="22" t="s">
        <v>322</v>
      </c>
      <c r="B19" s="69" t="s">
        <v>199</v>
      </c>
      <c r="C19" s="202" t="s">
        <v>338</v>
      </c>
      <c r="D19" s="102" t="s">
        <v>68</v>
      </c>
      <c r="E19" s="197">
        <v>115</v>
      </c>
      <c r="F19" s="184">
        <v>22.11</v>
      </c>
      <c r="G19" s="27">
        <f t="shared" si="0"/>
        <v>2542.65</v>
      </c>
      <c r="H19" s="200"/>
      <c r="I19" s="201"/>
    </row>
    <row r="20" spans="1:9" x14ac:dyDescent="0.25">
      <c r="A20" s="22" t="s">
        <v>322</v>
      </c>
      <c r="B20" s="69" t="s">
        <v>201</v>
      </c>
      <c r="C20" s="202" t="s">
        <v>339</v>
      </c>
      <c r="D20" s="102" t="s">
        <v>68</v>
      </c>
      <c r="E20" s="197">
        <v>4.5999999999999996</v>
      </c>
      <c r="F20" s="184">
        <v>92.5</v>
      </c>
      <c r="G20" s="27">
        <f t="shared" si="0"/>
        <v>425.5</v>
      </c>
      <c r="H20" s="200"/>
      <c r="I20" s="201"/>
    </row>
    <row r="21" spans="1:9" x14ac:dyDescent="0.25">
      <c r="A21" s="22" t="s">
        <v>322</v>
      </c>
      <c r="B21" s="69" t="s">
        <v>203</v>
      </c>
      <c r="C21" s="202" t="s">
        <v>340</v>
      </c>
      <c r="D21" s="102" t="s">
        <v>68</v>
      </c>
      <c r="E21" s="197">
        <v>71.7</v>
      </c>
      <c r="F21" s="184">
        <v>22.11</v>
      </c>
      <c r="G21" s="27">
        <f t="shared" si="0"/>
        <v>1585.29</v>
      </c>
      <c r="H21" s="200"/>
      <c r="I21" s="201"/>
    </row>
    <row r="22" spans="1:9" ht="30" x14ac:dyDescent="0.25">
      <c r="A22" s="22" t="s">
        <v>322</v>
      </c>
      <c r="B22" s="69" t="s">
        <v>205</v>
      </c>
      <c r="C22" s="202" t="s">
        <v>341</v>
      </c>
      <c r="D22" s="102" t="s">
        <v>68</v>
      </c>
      <c r="E22" s="197">
        <v>873</v>
      </c>
      <c r="F22" s="184">
        <v>8.2200000000000006</v>
      </c>
      <c r="G22" s="27">
        <f t="shared" si="0"/>
        <v>7176.06</v>
      </c>
      <c r="H22" s="200"/>
      <c r="I22" s="201"/>
    </row>
    <row r="23" spans="1:9" x14ac:dyDescent="0.25">
      <c r="A23" s="22" t="s">
        <v>322</v>
      </c>
      <c r="B23" s="69" t="s">
        <v>206</v>
      </c>
      <c r="C23" s="29" t="s">
        <v>342</v>
      </c>
      <c r="D23" s="102" t="s">
        <v>68</v>
      </c>
      <c r="E23" s="197">
        <v>35.9</v>
      </c>
      <c r="F23" s="184">
        <v>92.5</v>
      </c>
      <c r="G23" s="27">
        <f t="shared" si="0"/>
        <v>3320.75</v>
      </c>
      <c r="H23" s="200"/>
      <c r="I23" s="201"/>
    </row>
    <row r="24" spans="1:9" x14ac:dyDescent="0.25">
      <c r="A24" s="22" t="s">
        <v>322</v>
      </c>
      <c r="B24" s="69" t="s">
        <v>207</v>
      </c>
      <c r="C24" s="29" t="s">
        <v>343</v>
      </c>
      <c r="D24" s="102" t="s">
        <v>127</v>
      </c>
      <c r="E24" s="197">
        <v>651</v>
      </c>
      <c r="F24" s="184">
        <v>2.87</v>
      </c>
      <c r="G24" s="27">
        <f t="shared" si="0"/>
        <v>1868.37</v>
      </c>
      <c r="H24" s="200"/>
      <c r="I24" s="201"/>
    </row>
    <row r="25" spans="1:9" x14ac:dyDescent="0.25">
      <c r="A25" s="22" t="s">
        <v>322</v>
      </c>
      <c r="B25" s="69" t="s">
        <v>209</v>
      </c>
      <c r="C25" s="29" t="s">
        <v>344</v>
      </c>
      <c r="D25" s="102" t="s">
        <v>332</v>
      </c>
      <c r="E25" s="197">
        <v>965</v>
      </c>
      <c r="F25" s="184">
        <v>1.21</v>
      </c>
      <c r="G25" s="27">
        <f t="shared" si="0"/>
        <v>1167.6500000000001</v>
      </c>
      <c r="H25" s="200"/>
      <c r="I25" s="201"/>
    </row>
    <row r="26" spans="1:9" x14ac:dyDescent="0.25">
      <c r="A26" s="22" t="s">
        <v>322</v>
      </c>
      <c r="B26" s="69" t="s">
        <v>211</v>
      </c>
      <c r="C26" s="29" t="s">
        <v>345</v>
      </c>
      <c r="D26" s="102" t="s">
        <v>68</v>
      </c>
      <c r="E26" s="204">
        <v>10.3</v>
      </c>
      <c r="F26" s="184">
        <v>286.49</v>
      </c>
      <c r="G26" s="27">
        <f t="shared" si="0"/>
        <v>2950.85</v>
      </c>
      <c r="H26" s="200"/>
      <c r="I26" s="201"/>
    </row>
    <row r="27" spans="1:9" x14ac:dyDescent="0.25">
      <c r="A27" s="22" t="s">
        <v>322</v>
      </c>
      <c r="B27" s="69" t="s">
        <v>213</v>
      </c>
      <c r="C27" s="29" t="s">
        <v>346</v>
      </c>
      <c r="D27" s="102" t="s">
        <v>68</v>
      </c>
      <c r="E27" s="204">
        <v>22.6</v>
      </c>
      <c r="F27" s="184">
        <v>286.49</v>
      </c>
      <c r="G27" s="27">
        <f t="shared" si="0"/>
        <v>6474.67</v>
      </c>
      <c r="H27" s="84"/>
      <c r="I27" s="84"/>
    </row>
    <row r="28" spans="1:9" x14ac:dyDescent="0.25">
      <c r="A28" s="22" t="s">
        <v>322</v>
      </c>
      <c r="B28" s="69" t="s">
        <v>215</v>
      </c>
      <c r="C28" s="29" t="s">
        <v>347</v>
      </c>
      <c r="D28" s="102" t="s">
        <v>68</v>
      </c>
      <c r="E28" s="204">
        <v>3.5</v>
      </c>
      <c r="F28" s="184">
        <v>286.49</v>
      </c>
      <c r="G28" s="27">
        <f t="shared" si="0"/>
        <v>1002.72</v>
      </c>
      <c r="H28" s="200"/>
      <c r="I28" s="201"/>
    </row>
    <row r="29" spans="1:9" x14ac:dyDescent="0.25">
      <c r="A29" s="22" t="s">
        <v>322</v>
      </c>
      <c r="B29" s="69" t="s">
        <v>348</v>
      </c>
      <c r="C29" s="202" t="s">
        <v>349</v>
      </c>
      <c r="D29" s="102" t="s">
        <v>68</v>
      </c>
      <c r="E29" s="197">
        <v>58</v>
      </c>
      <c r="F29" s="184">
        <v>935.59</v>
      </c>
      <c r="G29" s="27">
        <f t="shared" si="0"/>
        <v>54264.22</v>
      </c>
      <c r="H29" s="200"/>
      <c r="I29" s="201"/>
    </row>
    <row r="30" spans="1:9" x14ac:dyDescent="0.25">
      <c r="A30" s="22" t="s">
        <v>322</v>
      </c>
      <c r="B30" s="69" t="s">
        <v>350</v>
      </c>
      <c r="C30" s="202" t="s">
        <v>351</v>
      </c>
      <c r="D30" s="102" t="s">
        <v>332</v>
      </c>
      <c r="E30" s="197">
        <v>8589</v>
      </c>
      <c r="F30" s="184">
        <v>1.21</v>
      </c>
      <c r="G30" s="27">
        <f t="shared" si="0"/>
        <v>10392.69</v>
      </c>
      <c r="H30" s="200"/>
      <c r="I30" s="201"/>
    </row>
    <row r="31" spans="1:9" x14ac:dyDescent="0.25">
      <c r="A31" s="22" t="s">
        <v>322</v>
      </c>
      <c r="B31" s="69" t="s">
        <v>352</v>
      </c>
      <c r="C31" s="202" t="s">
        <v>353</v>
      </c>
      <c r="D31" s="102" t="s">
        <v>73</v>
      </c>
      <c r="E31" s="197">
        <v>2</v>
      </c>
      <c r="F31" s="184">
        <v>384.31</v>
      </c>
      <c r="G31" s="27">
        <f t="shared" si="0"/>
        <v>768.62</v>
      </c>
      <c r="H31" s="200"/>
      <c r="I31" s="201"/>
    </row>
    <row r="32" spans="1:9" x14ac:dyDescent="0.25">
      <c r="A32" s="22" t="s">
        <v>322</v>
      </c>
      <c r="B32" s="69" t="s">
        <v>354</v>
      </c>
      <c r="C32" s="29" t="s">
        <v>355</v>
      </c>
      <c r="D32" s="102" t="s">
        <v>332</v>
      </c>
      <c r="E32" s="197">
        <v>30</v>
      </c>
      <c r="F32" s="184">
        <v>1.21</v>
      </c>
      <c r="G32" s="27">
        <f t="shared" si="0"/>
        <v>36.299999999999997</v>
      </c>
      <c r="H32" s="200"/>
      <c r="I32" s="201"/>
    </row>
    <row r="33" spans="1:9" x14ac:dyDescent="0.25">
      <c r="A33" s="22" t="s">
        <v>322</v>
      </c>
      <c r="B33" s="69" t="s">
        <v>356</v>
      </c>
      <c r="C33" s="202" t="s">
        <v>357</v>
      </c>
      <c r="D33" s="102" t="s">
        <v>63</v>
      </c>
      <c r="E33" s="204">
        <v>20.399999999999999</v>
      </c>
      <c r="F33" s="184">
        <v>57.3</v>
      </c>
      <c r="G33" s="27">
        <f t="shared" si="0"/>
        <v>1168.92</v>
      </c>
      <c r="H33" s="200"/>
      <c r="I33" s="201"/>
    </row>
    <row r="34" spans="1:9" x14ac:dyDescent="0.25">
      <c r="A34" s="22" t="s">
        <v>322</v>
      </c>
      <c r="B34" s="69" t="s">
        <v>360</v>
      </c>
      <c r="C34" s="202" t="s">
        <v>361</v>
      </c>
      <c r="D34" s="102" t="s">
        <v>63</v>
      </c>
      <c r="E34" s="197">
        <v>2655</v>
      </c>
      <c r="F34" s="184">
        <v>2.4300000000000002</v>
      </c>
      <c r="G34" s="27">
        <f t="shared" si="0"/>
        <v>6451.65</v>
      </c>
      <c r="H34" s="200"/>
      <c r="I34" s="201"/>
    </row>
    <row r="35" spans="1:9" x14ac:dyDescent="0.25">
      <c r="A35" s="22" t="s">
        <v>322</v>
      </c>
      <c r="B35" s="69" t="s">
        <v>362</v>
      </c>
      <c r="C35" s="202" t="s">
        <v>363</v>
      </c>
      <c r="D35" s="102" t="s">
        <v>63</v>
      </c>
      <c r="E35" s="197">
        <v>506</v>
      </c>
      <c r="F35" s="184">
        <v>2.5</v>
      </c>
      <c r="G35" s="27">
        <f t="shared" si="0"/>
        <v>1265</v>
      </c>
      <c r="H35" s="200"/>
      <c r="I35" s="201"/>
    </row>
    <row r="36" spans="1:9" x14ac:dyDescent="0.25">
      <c r="A36" s="22" t="s">
        <v>322</v>
      </c>
      <c r="B36" s="69" t="s">
        <v>364</v>
      </c>
      <c r="C36" s="202" t="s">
        <v>365</v>
      </c>
      <c r="D36" s="102" t="s">
        <v>63</v>
      </c>
      <c r="E36" s="197">
        <v>1031</v>
      </c>
      <c r="F36" s="184">
        <v>4.3499999999999996</v>
      </c>
      <c r="G36" s="27">
        <f t="shared" si="0"/>
        <v>4484.8500000000004</v>
      </c>
      <c r="H36" s="200"/>
      <c r="I36" s="201"/>
    </row>
    <row r="37" spans="1:9" x14ac:dyDescent="0.25">
      <c r="A37" s="22" t="s">
        <v>322</v>
      </c>
      <c r="B37" s="69" t="s">
        <v>366</v>
      </c>
      <c r="C37" s="29" t="s">
        <v>367</v>
      </c>
      <c r="D37" s="102" t="s">
        <v>63</v>
      </c>
      <c r="E37" s="197">
        <v>280</v>
      </c>
      <c r="F37" s="184">
        <v>7.37</v>
      </c>
      <c r="G37" s="27">
        <f t="shared" ref="G37:G39" si="1">ROUND((E37*F37),2)</f>
        <v>2063.6</v>
      </c>
      <c r="H37" s="200"/>
      <c r="I37" s="201"/>
    </row>
    <row r="38" spans="1:9" x14ac:dyDescent="0.25">
      <c r="A38" s="22" t="s">
        <v>322</v>
      </c>
      <c r="B38" s="69" t="s">
        <v>368</v>
      </c>
      <c r="C38" s="29" t="s">
        <v>369</v>
      </c>
      <c r="D38" s="102" t="s">
        <v>63</v>
      </c>
      <c r="E38" s="197">
        <v>485</v>
      </c>
      <c r="F38" s="184">
        <v>1.0900000000000001</v>
      </c>
      <c r="G38" s="27">
        <f t="shared" si="1"/>
        <v>528.65</v>
      </c>
      <c r="H38" s="200"/>
      <c r="I38" s="201"/>
    </row>
    <row r="39" spans="1:9" x14ac:dyDescent="0.25">
      <c r="A39" s="22" t="s">
        <v>322</v>
      </c>
      <c r="B39" s="69" t="s">
        <v>370</v>
      </c>
      <c r="C39" s="29" t="s">
        <v>371</v>
      </c>
      <c r="D39" s="102" t="s">
        <v>68</v>
      </c>
      <c r="E39" s="197">
        <v>55</v>
      </c>
      <c r="F39" s="184">
        <v>26.34</v>
      </c>
      <c r="G39" s="27">
        <f t="shared" si="1"/>
        <v>1448.7</v>
      </c>
      <c r="H39" s="200"/>
      <c r="I39" s="201"/>
    </row>
    <row r="40" spans="1:9" x14ac:dyDescent="0.25">
      <c r="A40" s="22" t="s">
        <v>322</v>
      </c>
      <c r="B40" s="69" t="s">
        <v>372</v>
      </c>
      <c r="C40" s="29" t="s">
        <v>373</v>
      </c>
      <c r="D40" s="102" t="s">
        <v>68</v>
      </c>
      <c r="E40" s="197">
        <v>9</v>
      </c>
      <c r="F40" s="184">
        <v>87.8</v>
      </c>
      <c r="G40" s="27">
        <f t="shared" si="0"/>
        <v>790.2</v>
      </c>
      <c r="H40" s="200"/>
      <c r="I40" s="201"/>
    </row>
    <row r="41" spans="1:9" ht="15.75" thickBot="1" x14ac:dyDescent="0.3">
      <c r="A41" s="22" t="s">
        <v>322</v>
      </c>
      <c r="B41" s="69" t="s">
        <v>374</v>
      </c>
      <c r="C41" s="29" t="s">
        <v>375</v>
      </c>
      <c r="D41" s="102" t="s">
        <v>127</v>
      </c>
      <c r="E41" s="197">
        <v>174</v>
      </c>
      <c r="F41" s="184">
        <v>157.99</v>
      </c>
      <c r="G41" s="27">
        <f t="shared" si="0"/>
        <v>27490.26</v>
      </c>
      <c r="H41" s="1"/>
      <c r="I41" s="1"/>
    </row>
    <row r="42" spans="1:9" ht="29.25" thickBot="1" x14ac:dyDescent="0.3">
      <c r="A42" s="174" t="s">
        <v>322</v>
      </c>
      <c r="B42" s="205" t="s">
        <v>694</v>
      </c>
      <c r="C42" s="206" t="s">
        <v>902</v>
      </c>
      <c r="D42" s="207" t="s">
        <v>127</v>
      </c>
      <c r="E42" s="208">
        <v>174</v>
      </c>
      <c r="F42" s="175">
        <v>31.13</v>
      </c>
      <c r="G42" s="209">
        <f t="shared" si="0"/>
        <v>5416.62</v>
      </c>
      <c r="H42" s="210" t="s">
        <v>77</v>
      </c>
      <c r="I42" s="211">
        <f>ROUND(SUM(G5:G42),2)</f>
        <v>418371.08</v>
      </c>
    </row>
    <row r="43" spans="1:9" ht="43.5" thickBot="1" x14ac:dyDescent="0.3">
      <c r="F43" s="221" t="s">
        <v>376</v>
      </c>
      <c r="G43" s="115">
        <f>SUM(G5:G42)</f>
        <v>418371.08</v>
      </c>
      <c r="H43" s="1"/>
      <c r="I43" s="1"/>
    </row>
  </sheetData>
  <sheetProtection algorithmName="SHA-512" hashValue="/x+hRP2vP3n+Xh6NIqrCkUHCMmzvGS2XurDqRCnM9sxU5ugmgU9kM42yjH/+uYVScM2zzqng8/Q7/JZXNIUMnA==" saltValue="MM6D3AOq29Me+K+RYYvSpA==" spinCount="100000" sheet="1" objects="1" scenarios="1"/>
  <mergeCells count="2">
    <mergeCell ref="A3:E3"/>
    <mergeCell ref="A1:G1"/>
  </mergeCells>
  <pageMargins left="0.7" right="0.7" top="0.75" bottom="0.75" header="0.3" footer="0.3"/>
  <pageSetup paperSize="9" scale="5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Q148"/>
  <sheetViews>
    <sheetView topLeftCell="A139" zoomScaleNormal="100" workbookViewId="0">
      <selection activeCell="F5" sqref="F5:F145"/>
    </sheetView>
  </sheetViews>
  <sheetFormatPr defaultColWidth="9.140625" defaultRowHeight="15" x14ac:dyDescent="0.25"/>
  <cols>
    <col min="1" max="1" width="31.7109375" style="34" bestFit="1" customWidth="1"/>
    <col min="2" max="2" width="8.28515625" style="34" bestFit="1" customWidth="1"/>
    <col min="3" max="3" width="87.85546875" style="285" customWidth="1"/>
    <col min="4" max="4" width="9.140625" style="5"/>
    <col min="5" max="5" width="16.28515625" style="284" customWidth="1"/>
    <col min="6" max="6" width="21.5703125" style="85" customWidth="1"/>
    <col min="7" max="7" width="14.7109375" style="5" customWidth="1"/>
    <col min="8" max="8" width="21.5703125" style="4" customWidth="1"/>
    <col min="9" max="9" width="16.140625" style="5" customWidth="1"/>
    <col min="10" max="10" width="9.140625" style="5"/>
    <col min="11" max="11" width="11.42578125" style="5" bestFit="1" customWidth="1"/>
    <col min="12" max="14" width="9.140625" style="5"/>
    <col min="15" max="15" width="11.42578125" style="5" bestFit="1" customWidth="1"/>
    <col min="16" max="16384" width="9.140625" style="5"/>
  </cols>
  <sheetData>
    <row r="1" spans="1:10" ht="40.15" customHeight="1" x14ac:dyDescent="0.25">
      <c r="A1" s="321" t="s">
        <v>377</v>
      </c>
      <c r="B1" s="321"/>
      <c r="C1" s="321"/>
      <c r="D1" s="321"/>
      <c r="E1" s="321"/>
      <c r="F1" s="321"/>
      <c r="G1" s="321"/>
    </row>
    <row r="2" spans="1:10" ht="21.75" customHeight="1" thickBot="1" x14ac:dyDescent="0.3">
      <c r="A2" s="213"/>
      <c r="B2" s="213"/>
      <c r="C2" s="214"/>
      <c r="D2" s="213"/>
      <c r="E2" s="215"/>
      <c r="F2" s="213"/>
      <c r="G2" s="213"/>
    </row>
    <row r="3" spans="1:10" ht="21.75" customHeight="1" x14ac:dyDescent="0.25">
      <c r="A3" s="316" t="s">
        <v>378</v>
      </c>
      <c r="B3" s="317"/>
      <c r="C3" s="317"/>
      <c r="D3" s="317"/>
      <c r="E3" s="317"/>
      <c r="F3" s="216"/>
      <c r="G3" s="217"/>
    </row>
    <row r="4" spans="1:10" ht="43.5" thickBot="1" x14ac:dyDescent="0.3">
      <c r="A4" s="10" t="s">
        <v>51</v>
      </c>
      <c r="B4" s="11" t="s">
        <v>52</v>
      </c>
      <c r="C4" s="12" t="s">
        <v>53</v>
      </c>
      <c r="D4" s="13" t="s">
        <v>54</v>
      </c>
      <c r="E4" s="137" t="s">
        <v>55</v>
      </c>
      <c r="F4" s="280" t="s">
        <v>56</v>
      </c>
      <c r="G4" s="15" t="s">
        <v>57</v>
      </c>
      <c r="H4" s="193"/>
      <c r="I4" s="84"/>
      <c r="J4" s="84"/>
    </row>
    <row r="5" spans="1:10" x14ac:dyDescent="0.25">
      <c r="A5" s="16" t="s">
        <v>58</v>
      </c>
      <c r="B5" s="17" t="s">
        <v>59</v>
      </c>
      <c r="C5" s="18" t="s">
        <v>60</v>
      </c>
      <c r="D5" s="19" t="s">
        <v>61</v>
      </c>
      <c r="E5" s="138">
        <v>2.4</v>
      </c>
      <c r="F5" s="20">
        <v>433</v>
      </c>
      <c r="G5" s="21">
        <f t="shared" ref="G5:G101" si="0">ROUND((E5*F5),2)</f>
        <v>1039.2</v>
      </c>
      <c r="H5" s="193"/>
      <c r="I5" s="84"/>
      <c r="J5" s="84"/>
    </row>
    <row r="6" spans="1:10" x14ac:dyDescent="0.25">
      <c r="A6" s="22" t="s">
        <v>58</v>
      </c>
      <c r="B6" s="23" t="s">
        <v>6</v>
      </c>
      <c r="C6" s="28" t="s">
        <v>182</v>
      </c>
      <c r="D6" s="25" t="s">
        <v>73</v>
      </c>
      <c r="E6" s="87">
        <v>135</v>
      </c>
      <c r="F6" s="26">
        <v>25</v>
      </c>
      <c r="G6" s="27">
        <f t="shared" si="0"/>
        <v>3375</v>
      </c>
      <c r="H6" s="193"/>
      <c r="I6" s="84"/>
      <c r="J6" s="84"/>
    </row>
    <row r="7" spans="1:10" x14ac:dyDescent="0.25">
      <c r="A7" s="22" t="s">
        <v>58</v>
      </c>
      <c r="B7" s="23" t="s">
        <v>10</v>
      </c>
      <c r="C7" s="28" t="s">
        <v>379</v>
      </c>
      <c r="D7" s="25" t="s">
        <v>73</v>
      </c>
      <c r="E7" s="87">
        <v>1</v>
      </c>
      <c r="F7" s="26">
        <v>55</v>
      </c>
      <c r="G7" s="27">
        <f t="shared" si="0"/>
        <v>55</v>
      </c>
      <c r="H7" s="193"/>
      <c r="I7" s="84"/>
      <c r="J7" s="84"/>
    </row>
    <row r="8" spans="1:10" x14ac:dyDescent="0.25">
      <c r="A8" s="22" t="s">
        <v>58</v>
      </c>
      <c r="B8" s="23" t="s">
        <v>14</v>
      </c>
      <c r="C8" s="28" t="s">
        <v>380</v>
      </c>
      <c r="D8" s="25" t="s">
        <v>73</v>
      </c>
      <c r="E8" s="87">
        <v>1</v>
      </c>
      <c r="F8" s="26">
        <v>85</v>
      </c>
      <c r="G8" s="27">
        <f t="shared" si="0"/>
        <v>85</v>
      </c>
      <c r="H8" s="193"/>
      <c r="I8" s="84"/>
      <c r="J8" s="84"/>
    </row>
    <row r="9" spans="1:10" x14ac:dyDescent="0.25">
      <c r="A9" s="22" t="s">
        <v>58</v>
      </c>
      <c r="B9" s="23" t="s">
        <v>16</v>
      </c>
      <c r="C9" s="28" t="s">
        <v>183</v>
      </c>
      <c r="D9" s="25" t="s">
        <v>73</v>
      </c>
      <c r="E9" s="87">
        <v>30</v>
      </c>
      <c r="F9" s="26">
        <v>104</v>
      </c>
      <c r="G9" s="27">
        <f t="shared" si="0"/>
        <v>3120</v>
      </c>
      <c r="H9" s="193"/>
      <c r="I9" s="84"/>
      <c r="J9" s="84"/>
    </row>
    <row r="10" spans="1:10" x14ac:dyDescent="0.25">
      <c r="A10" s="22" t="s">
        <v>58</v>
      </c>
      <c r="B10" s="23" t="s">
        <v>20</v>
      </c>
      <c r="C10" s="28" t="s">
        <v>184</v>
      </c>
      <c r="D10" s="25" t="s">
        <v>73</v>
      </c>
      <c r="E10" s="87">
        <v>167</v>
      </c>
      <c r="F10" s="26">
        <v>13</v>
      </c>
      <c r="G10" s="27">
        <f t="shared" si="0"/>
        <v>2171</v>
      </c>
      <c r="H10" s="193"/>
      <c r="I10" s="84"/>
      <c r="J10" s="84"/>
    </row>
    <row r="11" spans="1:10" x14ac:dyDescent="0.25">
      <c r="A11" s="22" t="s">
        <v>58</v>
      </c>
      <c r="B11" s="23" t="s">
        <v>24</v>
      </c>
      <c r="C11" s="28" t="s">
        <v>185</v>
      </c>
      <c r="D11" s="25" t="s">
        <v>73</v>
      </c>
      <c r="E11" s="87">
        <v>167</v>
      </c>
      <c r="F11" s="26">
        <v>18</v>
      </c>
      <c r="G11" s="27">
        <f t="shared" si="0"/>
        <v>3006</v>
      </c>
      <c r="H11" s="193"/>
      <c r="I11" s="84"/>
      <c r="J11" s="84"/>
    </row>
    <row r="12" spans="1:10" x14ac:dyDescent="0.25">
      <c r="A12" s="22" t="s">
        <v>58</v>
      </c>
      <c r="B12" s="23" t="s">
        <v>28</v>
      </c>
      <c r="C12" s="28" t="s">
        <v>186</v>
      </c>
      <c r="D12" s="25" t="s">
        <v>187</v>
      </c>
      <c r="E12" s="87">
        <v>1.1299999999999999</v>
      </c>
      <c r="F12" s="26">
        <v>3100</v>
      </c>
      <c r="G12" s="27">
        <f t="shared" si="0"/>
        <v>3503</v>
      </c>
      <c r="H12" s="199"/>
      <c r="I12" s="84"/>
      <c r="J12" s="84"/>
    </row>
    <row r="13" spans="1:10" ht="30" x14ac:dyDescent="0.25">
      <c r="A13" s="22" t="s">
        <v>58</v>
      </c>
      <c r="B13" s="23" t="s">
        <v>32</v>
      </c>
      <c r="C13" s="28" t="s">
        <v>188</v>
      </c>
      <c r="D13" s="25" t="s">
        <v>63</v>
      </c>
      <c r="E13" s="87">
        <v>6180</v>
      </c>
      <c r="F13" s="26">
        <v>0.71</v>
      </c>
      <c r="G13" s="27">
        <f t="shared" si="0"/>
        <v>4387.8</v>
      </c>
      <c r="H13" s="84"/>
      <c r="I13" s="84"/>
      <c r="J13" s="84"/>
    </row>
    <row r="14" spans="1:10" ht="60" x14ac:dyDescent="0.25">
      <c r="A14" s="22" t="s">
        <v>58</v>
      </c>
      <c r="B14" s="23" t="s">
        <v>34</v>
      </c>
      <c r="C14" s="24" t="s">
        <v>189</v>
      </c>
      <c r="D14" s="25" t="s">
        <v>149</v>
      </c>
      <c r="E14" s="87">
        <v>1</v>
      </c>
      <c r="F14" s="26">
        <v>650</v>
      </c>
      <c r="G14" s="27">
        <f t="shared" si="0"/>
        <v>650</v>
      </c>
      <c r="H14" s="200"/>
      <c r="I14" s="201"/>
      <c r="J14" s="84"/>
    </row>
    <row r="15" spans="1:10" x14ac:dyDescent="0.25">
      <c r="A15" s="22" t="s">
        <v>58</v>
      </c>
      <c r="B15" s="23" t="s">
        <v>75</v>
      </c>
      <c r="C15" s="24" t="s">
        <v>381</v>
      </c>
      <c r="D15" s="25" t="s">
        <v>63</v>
      </c>
      <c r="E15" s="87">
        <v>18025</v>
      </c>
      <c r="F15" s="26">
        <v>4.25</v>
      </c>
      <c r="G15" s="27">
        <f t="shared" si="0"/>
        <v>76606.25</v>
      </c>
      <c r="H15" s="200"/>
      <c r="I15" s="201"/>
      <c r="J15" s="84"/>
    </row>
    <row r="16" spans="1:10" ht="50.25" customHeight="1" x14ac:dyDescent="0.25">
      <c r="A16" s="22" t="s">
        <v>58</v>
      </c>
      <c r="B16" s="23" t="s">
        <v>193</v>
      </c>
      <c r="C16" s="24" t="s">
        <v>64</v>
      </c>
      <c r="D16" s="25" t="s">
        <v>65</v>
      </c>
      <c r="E16" s="87">
        <v>8652</v>
      </c>
      <c r="F16" s="26">
        <v>18.41</v>
      </c>
      <c r="G16" s="27">
        <f t="shared" si="0"/>
        <v>159283.32</v>
      </c>
      <c r="H16" s="200"/>
      <c r="I16" s="201"/>
      <c r="J16" s="84"/>
    </row>
    <row r="17" spans="1:10" x14ac:dyDescent="0.25">
      <c r="A17" s="22" t="s">
        <v>58</v>
      </c>
      <c r="B17" s="23" t="s">
        <v>194</v>
      </c>
      <c r="C17" s="24" t="s">
        <v>382</v>
      </c>
      <c r="D17" s="25" t="s">
        <v>63</v>
      </c>
      <c r="E17" s="87">
        <v>6245</v>
      </c>
      <c r="F17" s="26">
        <v>0.86</v>
      </c>
      <c r="G17" s="27">
        <f t="shared" si="0"/>
        <v>5370.7</v>
      </c>
      <c r="H17" s="200"/>
      <c r="I17" s="201"/>
      <c r="J17" s="84"/>
    </row>
    <row r="18" spans="1:10" ht="18" x14ac:dyDescent="0.25">
      <c r="A18" s="22" t="s">
        <v>58</v>
      </c>
      <c r="B18" s="23" t="s">
        <v>195</v>
      </c>
      <c r="C18" s="24" t="s">
        <v>67</v>
      </c>
      <c r="D18" s="25" t="s">
        <v>68</v>
      </c>
      <c r="E18" s="87">
        <v>543</v>
      </c>
      <c r="F18" s="26">
        <v>-9.58</v>
      </c>
      <c r="G18" s="27">
        <f t="shared" si="0"/>
        <v>-5201.9399999999996</v>
      </c>
      <c r="H18" s="200"/>
      <c r="I18" s="201"/>
      <c r="J18" s="84"/>
    </row>
    <row r="19" spans="1:10" ht="30" x14ac:dyDescent="0.25">
      <c r="A19" s="22" t="s">
        <v>58</v>
      </c>
      <c r="B19" s="23" t="s">
        <v>197</v>
      </c>
      <c r="C19" s="24" t="s">
        <v>69</v>
      </c>
      <c r="D19" s="25" t="s">
        <v>68</v>
      </c>
      <c r="E19" s="87">
        <v>543</v>
      </c>
      <c r="F19" s="26">
        <v>15.44</v>
      </c>
      <c r="G19" s="27">
        <f t="shared" si="0"/>
        <v>8383.92</v>
      </c>
      <c r="H19" s="200"/>
      <c r="I19" s="201"/>
      <c r="J19" s="84"/>
    </row>
    <row r="20" spans="1:10" x14ac:dyDescent="0.25">
      <c r="A20" s="22" t="s">
        <v>58</v>
      </c>
      <c r="B20" s="23" t="s">
        <v>199</v>
      </c>
      <c r="C20" s="24" t="s">
        <v>383</v>
      </c>
      <c r="D20" s="25" t="s">
        <v>63</v>
      </c>
      <c r="E20" s="87">
        <v>7685</v>
      </c>
      <c r="F20" s="26">
        <v>0.63</v>
      </c>
      <c r="G20" s="27">
        <f t="shared" si="0"/>
        <v>4841.55</v>
      </c>
      <c r="H20" s="200"/>
      <c r="I20" s="201"/>
      <c r="J20" s="84"/>
    </row>
    <row r="21" spans="1:10" ht="18" x14ac:dyDescent="0.25">
      <c r="A21" s="22" t="s">
        <v>58</v>
      </c>
      <c r="B21" s="23" t="s">
        <v>201</v>
      </c>
      <c r="C21" s="24" t="s">
        <v>198</v>
      </c>
      <c r="D21" s="25" t="s">
        <v>68</v>
      </c>
      <c r="E21" s="87">
        <v>999</v>
      </c>
      <c r="F21" s="26">
        <v>-7.5</v>
      </c>
      <c r="G21" s="27">
        <f t="shared" si="0"/>
        <v>-7492.5</v>
      </c>
      <c r="H21" s="200"/>
      <c r="I21" s="201"/>
      <c r="J21" s="84"/>
    </row>
    <row r="22" spans="1:10" ht="30" x14ac:dyDescent="0.25">
      <c r="A22" s="22" t="s">
        <v>58</v>
      </c>
      <c r="B22" s="23" t="s">
        <v>203</v>
      </c>
      <c r="C22" s="24" t="s">
        <v>200</v>
      </c>
      <c r="D22" s="25" t="s">
        <v>68</v>
      </c>
      <c r="E22" s="87">
        <v>999</v>
      </c>
      <c r="F22" s="26">
        <v>7.37</v>
      </c>
      <c r="G22" s="27">
        <f t="shared" si="0"/>
        <v>7362.63</v>
      </c>
      <c r="H22" s="200"/>
      <c r="I22" s="201"/>
      <c r="J22" s="84"/>
    </row>
    <row r="23" spans="1:10" x14ac:dyDescent="0.25">
      <c r="A23" s="22" t="s">
        <v>58</v>
      </c>
      <c r="B23" s="23" t="s">
        <v>205</v>
      </c>
      <c r="C23" s="24" t="s">
        <v>384</v>
      </c>
      <c r="D23" s="25" t="s">
        <v>63</v>
      </c>
      <c r="E23" s="87">
        <v>775</v>
      </c>
      <c r="F23" s="26">
        <v>0.65</v>
      </c>
      <c r="G23" s="27">
        <f t="shared" si="0"/>
        <v>503.75</v>
      </c>
      <c r="H23" s="200"/>
      <c r="I23" s="201"/>
      <c r="J23" s="84"/>
    </row>
    <row r="24" spans="1:10" ht="30" x14ac:dyDescent="0.25">
      <c r="A24" s="22" t="s">
        <v>58</v>
      </c>
      <c r="B24" s="23" t="s">
        <v>206</v>
      </c>
      <c r="C24" s="24" t="s">
        <v>204</v>
      </c>
      <c r="D24" s="25" t="s">
        <v>63</v>
      </c>
      <c r="E24" s="87">
        <v>2920</v>
      </c>
      <c r="F24" s="26">
        <v>2.71</v>
      </c>
      <c r="G24" s="27">
        <f t="shared" si="0"/>
        <v>7913.2</v>
      </c>
      <c r="H24" s="200"/>
      <c r="I24" s="201"/>
      <c r="J24" s="84"/>
    </row>
    <row r="25" spans="1:10" x14ac:dyDescent="0.25">
      <c r="A25" s="22" t="s">
        <v>58</v>
      </c>
      <c r="B25" s="23" t="s">
        <v>207</v>
      </c>
      <c r="C25" s="28" t="s">
        <v>385</v>
      </c>
      <c r="D25" s="291" t="s">
        <v>127</v>
      </c>
      <c r="E25" s="87">
        <v>34</v>
      </c>
      <c r="F25" s="26">
        <v>3.29</v>
      </c>
      <c r="G25" s="27">
        <f t="shared" si="0"/>
        <v>111.86</v>
      </c>
      <c r="H25" s="200"/>
      <c r="I25" s="201"/>
      <c r="J25" s="84"/>
    </row>
    <row r="26" spans="1:10" x14ac:dyDescent="0.25">
      <c r="A26" s="22" t="s">
        <v>58</v>
      </c>
      <c r="B26" s="23" t="s">
        <v>209</v>
      </c>
      <c r="C26" s="28" t="s">
        <v>72</v>
      </c>
      <c r="D26" s="25" t="s">
        <v>73</v>
      </c>
      <c r="E26" s="87">
        <v>27</v>
      </c>
      <c r="F26" s="26">
        <v>16.87</v>
      </c>
      <c r="G26" s="27">
        <f t="shared" si="0"/>
        <v>455.49</v>
      </c>
      <c r="H26" s="200"/>
      <c r="I26" s="201"/>
      <c r="J26" s="84"/>
    </row>
    <row r="27" spans="1:10" x14ac:dyDescent="0.25">
      <c r="A27" s="22" t="s">
        <v>58</v>
      </c>
      <c r="B27" s="23" t="s">
        <v>211</v>
      </c>
      <c r="C27" s="28" t="s">
        <v>74</v>
      </c>
      <c r="D27" s="25" t="s">
        <v>73</v>
      </c>
      <c r="E27" s="87">
        <v>33</v>
      </c>
      <c r="F27" s="26">
        <v>9</v>
      </c>
      <c r="G27" s="27">
        <f t="shared" si="0"/>
        <v>297</v>
      </c>
      <c r="H27" s="200"/>
      <c r="I27" s="201"/>
      <c r="J27" s="84"/>
    </row>
    <row r="28" spans="1:10" x14ac:dyDescent="0.25">
      <c r="A28" s="22" t="s">
        <v>58</v>
      </c>
      <c r="B28" s="23" t="s">
        <v>213</v>
      </c>
      <c r="C28" s="28" t="s">
        <v>208</v>
      </c>
      <c r="D28" s="25" t="s">
        <v>73</v>
      </c>
      <c r="E28" s="87">
        <v>1</v>
      </c>
      <c r="F28" s="26">
        <v>74.77</v>
      </c>
      <c r="G28" s="27">
        <f t="shared" si="0"/>
        <v>74.77</v>
      </c>
      <c r="H28" s="84"/>
      <c r="I28" s="84"/>
      <c r="J28" s="84"/>
    </row>
    <row r="29" spans="1:10" x14ac:dyDescent="0.25">
      <c r="A29" s="22" t="s">
        <v>58</v>
      </c>
      <c r="B29" s="23" t="s">
        <v>215</v>
      </c>
      <c r="C29" s="28" t="s">
        <v>210</v>
      </c>
      <c r="D29" s="25" t="s">
        <v>73</v>
      </c>
      <c r="E29" s="87">
        <v>1</v>
      </c>
      <c r="F29" s="26">
        <v>11.53</v>
      </c>
      <c r="G29" s="27">
        <f t="shared" si="0"/>
        <v>11.53</v>
      </c>
      <c r="H29" s="200"/>
      <c r="I29" s="201"/>
      <c r="J29" s="84"/>
    </row>
    <row r="30" spans="1:10" x14ac:dyDescent="0.25">
      <c r="A30" s="22" t="s">
        <v>58</v>
      </c>
      <c r="B30" s="23" t="s">
        <v>348</v>
      </c>
      <c r="C30" s="28" t="s">
        <v>386</v>
      </c>
      <c r="D30" s="25" t="s">
        <v>73</v>
      </c>
      <c r="E30" s="87">
        <v>2</v>
      </c>
      <c r="F30" s="26">
        <v>87.86</v>
      </c>
      <c r="G30" s="27">
        <f t="shared" si="0"/>
        <v>175.72</v>
      </c>
      <c r="H30" s="200"/>
      <c r="I30" s="201"/>
      <c r="J30" s="84"/>
    </row>
    <row r="31" spans="1:10" x14ac:dyDescent="0.25">
      <c r="A31" s="22" t="s">
        <v>58</v>
      </c>
      <c r="B31" s="23" t="s">
        <v>350</v>
      </c>
      <c r="C31" s="28" t="s">
        <v>387</v>
      </c>
      <c r="D31" s="25" t="s">
        <v>73</v>
      </c>
      <c r="E31" s="87">
        <v>2</v>
      </c>
      <c r="F31" s="26">
        <v>43.93</v>
      </c>
      <c r="G31" s="27">
        <f t="shared" si="0"/>
        <v>87.86</v>
      </c>
      <c r="H31" s="200"/>
      <c r="I31" s="201"/>
      <c r="J31" s="84"/>
    </row>
    <row r="32" spans="1:10" x14ac:dyDescent="0.25">
      <c r="A32" s="22" t="s">
        <v>58</v>
      </c>
      <c r="B32" s="23" t="s">
        <v>352</v>
      </c>
      <c r="C32" s="28" t="s">
        <v>212</v>
      </c>
      <c r="D32" s="25" t="s">
        <v>127</v>
      </c>
      <c r="E32" s="87">
        <v>684</v>
      </c>
      <c r="F32" s="26">
        <v>8.8000000000000007</v>
      </c>
      <c r="G32" s="27">
        <f t="shared" si="0"/>
        <v>6019.2</v>
      </c>
      <c r="H32" s="200"/>
      <c r="I32" s="201"/>
      <c r="J32" s="84"/>
    </row>
    <row r="33" spans="1:10" ht="15.75" thickBot="1" x14ac:dyDescent="0.3">
      <c r="A33" s="22" t="s">
        <v>58</v>
      </c>
      <c r="B33" s="23" t="s">
        <v>354</v>
      </c>
      <c r="C33" s="88" t="s">
        <v>388</v>
      </c>
      <c r="D33" s="39" t="s">
        <v>65</v>
      </c>
      <c r="E33" s="139">
        <v>10</v>
      </c>
      <c r="F33" s="30">
        <v>79.540000000000006</v>
      </c>
      <c r="G33" s="27">
        <f t="shared" si="0"/>
        <v>795.4</v>
      </c>
      <c r="H33" s="200"/>
      <c r="I33" s="201"/>
      <c r="J33" s="84"/>
    </row>
    <row r="34" spans="1:10" ht="29.25" thickBot="1" x14ac:dyDescent="0.3">
      <c r="A34" s="22" t="s">
        <v>58</v>
      </c>
      <c r="B34" s="23" t="s">
        <v>356</v>
      </c>
      <c r="C34" s="29" t="s">
        <v>389</v>
      </c>
      <c r="D34" s="25" t="s">
        <v>73</v>
      </c>
      <c r="E34" s="87">
        <v>437</v>
      </c>
      <c r="F34" s="30">
        <v>3.05</v>
      </c>
      <c r="G34" s="27">
        <f t="shared" si="0"/>
        <v>1332.85</v>
      </c>
      <c r="H34" s="210" t="s">
        <v>77</v>
      </c>
      <c r="I34" s="211">
        <f>ROUND(SUM(G5:G34),2)</f>
        <v>288324.56</v>
      </c>
      <c r="J34" s="84"/>
    </row>
    <row r="35" spans="1:10" s="34" customFormat="1" ht="18" x14ac:dyDescent="0.25">
      <c r="A35" s="16" t="s">
        <v>78</v>
      </c>
      <c r="B35" s="17" t="s">
        <v>35</v>
      </c>
      <c r="C35" s="31" t="s">
        <v>216</v>
      </c>
      <c r="D35" s="32" t="s">
        <v>80</v>
      </c>
      <c r="E35" s="138">
        <v>3586</v>
      </c>
      <c r="F35" s="33">
        <v>4.49</v>
      </c>
      <c r="G35" s="21">
        <f t="shared" si="0"/>
        <v>16101.14</v>
      </c>
      <c r="H35" s="83"/>
      <c r="I35" s="83"/>
      <c r="J35" s="83"/>
    </row>
    <row r="36" spans="1:10" s="34" customFormat="1" ht="18" x14ac:dyDescent="0.25">
      <c r="A36" s="22" t="s">
        <v>78</v>
      </c>
      <c r="B36" s="23" t="s">
        <v>81</v>
      </c>
      <c r="C36" s="35" t="s">
        <v>82</v>
      </c>
      <c r="D36" s="36" t="s">
        <v>80</v>
      </c>
      <c r="E36" s="87">
        <v>3370</v>
      </c>
      <c r="F36" s="37">
        <v>6.33</v>
      </c>
      <c r="G36" s="27">
        <f t="shared" si="0"/>
        <v>21332.1</v>
      </c>
      <c r="H36" s="238"/>
      <c r="I36" s="83"/>
      <c r="J36" s="83"/>
    </row>
    <row r="37" spans="1:10" s="34" customFormat="1" ht="18" x14ac:dyDescent="0.25">
      <c r="A37" s="22" t="s">
        <v>78</v>
      </c>
      <c r="B37" s="23" t="s">
        <v>83</v>
      </c>
      <c r="C37" s="35" t="s">
        <v>390</v>
      </c>
      <c r="D37" s="36" t="s">
        <v>80</v>
      </c>
      <c r="E37" s="87">
        <v>216</v>
      </c>
      <c r="F37" s="37">
        <v>2.5</v>
      </c>
      <c r="G37" s="27">
        <f t="shared" si="0"/>
        <v>540</v>
      </c>
      <c r="H37" s="238"/>
      <c r="I37" s="83"/>
      <c r="J37" s="83"/>
    </row>
    <row r="38" spans="1:10" s="34" customFormat="1" ht="18" x14ac:dyDescent="0.25">
      <c r="A38" s="22" t="s">
        <v>78</v>
      </c>
      <c r="B38" s="23" t="s">
        <v>85</v>
      </c>
      <c r="C38" s="35" t="s">
        <v>391</v>
      </c>
      <c r="D38" s="36" t="s">
        <v>80</v>
      </c>
      <c r="E38" s="87">
        <v>7376</v>
      </c>
      <c r="F38" s="37">
        <v>3.15</v>
      </c>
      <c r="G38" s="27">
        <f t="shared" si="0"/>
        <v>23234.400000000001</v>
      </c>
      <c r="H38" s="238"/>
      <c r="I38" s="83"/>
      <c r="J38" s="83"/>
    </row>
    <row r="39" spans="1:10" s="34" customFormat="1" ht="30" x14ac:dyDescent="0.25">
      <c r="A39" s="22" t="s">
        <v>78</v>
      </c>
      <c r="B39" s="23" t="s">
        <v>87</v>
      </c>
      <c r="C39" s="120" t="s">
        <v>392</v>
      </c>
      <c r="D39" s="36" t="s">
        <v>80</v>
      </c>
      <c r="E39" s="87">
        <v>1343</v>
      </c>
      <c r="F39" s="37">
        <v>5.42</v>
      </c>
      <c r="G39" s="27">
        <f t="shared" si="0"/>
        <v>7279.06</v>
      </c>
      <c r="H39" s="238"/>
      <c r="I39" s="83"/>
      <c r="J39" s="83"/>
    </row>
    <row r="40" spans="1:10" s="34" customFormat="1" ht="18" x14ac:dyDescent="0.25">
      <c r="A40" s="22" t="s">
        <v>78</v>
      </c>
      <c r="B40" s="23" t="s">
        <v>89</v>
      </c>
      <c r="C40" s="35" t="s">
        <v>393</v>
      </c>
      <c r="D40" s="36" t="s">
        <v>80</v>
      </c>
      <c r="E40" s="87">
        <v>107824</v>
      </c>
      <c r="F40" s="37">
        <v>5.42</v>
      </c>
      <c r="G40" s="27">
        <f t="shared" si="0"/>
        <v>584406.07999999996</v>
      </c>
      <c r="H40" s="238"/>
      <c r="I40" s="83"/>
      <c r="J40" s="83"/>
    </row>
    <row r="41" spans="1:10" s="34" customFormat="1" ht="18" x14ac:dyDescent="0.25">
      <c r="A41" s="22" t="s">
        <v>78</v>
      </c>
      <c r="B41" s="23" t="s">
        <v>91</v>
      </c>
      <c r="C41" s="120" t="s">
        <v>218</v>
      </c>
      <c r="D41" s="36" t="s">
        <v>80</v>
      </c>
      <c r="E41" s="87">
        <v>2096</v>
      </c>
      <c r="F41" s="37">
        <v>10.33</v>
      </c>
      <c r="G41" s="27">
        <f t="shared" si="0"/>
        <v>21651.68</v>
      </c>
      <c r="H41" s="238"/>
      <c r="I41" s="83"/>
      <c r="J41" s="83"/>
    </row>
    <row r="42" spans="1:10" s="34" customFormat="1" x14ac:dyDescent="0.25">
      <c r="A42" s="22" t="s">
        <v>78</v>
      </c>
      <c r="B42" s="23" t="s">
        <v>93</v>
      </c>
      <c r="C42" s="35" t="s">
        <v>90</v>
      </c>
      <c r="D42" s="25" t="s">
        <v>63</v>
      </c>
      <c r="E42" s="87">
        <v>57000</v>
      </c>
      <c r="F42" s="37">
        <v>0.54</v>
      </c>
      <c r="G42" s="27">
        <f t="shared" si="0"/>
        <v>30780</v>
      </c>
      <c r="H42" s="199"/>
      <c r="I42" s="83"/>
      <c r="J42" s="83"/>
    </row>
    <row r="43" spans="1:10" s="34" customFormat="1" ht="18" customHeight="1" x14ac:dyDescent="0.25">
      <c r="A43" s="38" t="s">
        <v>78</v>
      </c>
      <c r="B43" s="23" t="s">
        <v>95</v>
      </c>
      <c r="C43" s="35" t="s">
        <v>92</v>
      </c>
      <c r="D43" s="39" t="s">
        <v>63</v>
      </c>
      <c r="E43" s="139">
        <v>3000</v>
      </c>
      <c r="F43" s="40">
        <v>0.56999999999999995</v>
      </c>
      <c r="G43" s="41">
        <f t="shared" si="0"/>
        <v>1710</v>
      </c>
      <c r="H43" s="83"/>
      <c r="I43" s="83"/>
      <c r="J43" s="83"/>
    </row>
    <row r="44" spans="1:10" s="34" customFormat="1" x14ac:dyDescent="0.25">
      <c r="A44" s="22" t="s">
        <v>78</v>
      </c>
      <c r="B44" s="23" t="s">
        <v>97</v>
      </c>
      <c r="C44" s="35" t="s">
        <v>94</v>
      </c>
      <c r="D44" s="25" t="s">
        <v>63</v>
      </c>
      <c r="E44" s="87">
        <v>39312</v>
      </c>
      <c r="F44" s="37">
        <v>0.15</v>
      </c>
      <c r="G44" s="27">
        <f t="shared" si="0"/>
        <v>5896.8</v>
      </c>
      <c r="H44" s="200"/>
      <c r="I44" s="201"/>
      <c r="J44" s="83"/>
    </row>
    <row r="45" spans="1:10" s="34" customFormat="1" x14ac:dyDescent="0.25">
      <c r="A45" s="22" t="s">
        <v>78</v>
      </c>
      <c r="B45" s="23" t="s">
        <v>99</v>
      </c>
      <c r="C45" s="35" t="s">
        <v>96</v>
      </c>
      <c r="D45" s="25" t="s">
        <v>63</v>
      </c>
      <c r="E45" s="87">
        <v>3888</v>
      </c>
      <c r="F45" s="37">
        <v>0.2</v>
      </c>
      <c r="G45" s="27">
        <f t="shared" si="0"/>
        <v>777.6</v>
      </c>
      <c r="H45" s="200"/>
      <c r="I45" s="201"/>
      <c r="J45" s="83"/>
    </row>
    <row r="46" spans="1:10" s="34" customFormat="1" x14ac:dyDescent="0.25">
      <c r="A46" s="22" t="s">
        <v>78</v>
      </c>
      <c r="B46" s="23" t="s">
        <v>101</v>
      </c>
      <c r="C46" s="35" t="s">
        <v>98</v>
      </c>
      <c r="D46" s="25" t="s">
        <v>63</v>
      </c>
      <c r="E46" s="87">
        <v>56160</v>
      </c>
      <c r="F46" s="37">
        <v>1.02</v>
      </c>
      <c r="G46" s="27">
        <f t="shared" si="0"/>
        <v>57283.199999999997</v>
      </c>
      <c r="H46" s="200"/>
      <c r="I46" s="201"/>
      <c r="J46" s="83"/>
    </row>
    <row r="47" spans="1:10" s="34" customFormat="1" x14ac:dyDescent="0.25">
      <c r="A47" s="22" t="s">
        <v>78</v>
      </c>
      <c r="B47" s="23" t="s">
        <v>219</v>
      </c>
      <c r="C47" s="42" t="s">
        <v>100</v>
      </c>
      <c r="D47" s="25" t="s">
        <v>63</v>
      </c>
      <c r="E47" s="87">
        <v>1995</v>
      </c>
      <c r="F47" s="37">
        <v>5.98</v>
      </c>
      <c r="G47" s="27">
        <f t="shared" si="0"/>
        <v>11930.1</v>
      </c>
      <c r="H47" s="200"/>
      <c r="I47" s="201"/>
      <c r="J47" s="83"/>
    </row>
    <row r="48" spans="1:10" s="34" customFormat="1" x14ac:dyDescent="0.25">
      <c r="A48" s="22" t="s">
        <v>78</v>
      </c>
      <c r="B48" s="23" t="s">
        <v>220</v>
      </c>
      <c r="C48" s="42" t="s">
        <v>221</v>
      </c>
      <c r="D48" s="25" t="s">
        <v>63</v>
      </c>
      <c r="E48" s="87">
        <v>236</v>
      </c>
      <c r="F48" s="37">
        <v>7.25</v>
      </c>
      <c r="G48" s="27">
        <f t="shared" si="0"/>
        <v>1711</v>
      </c>
      <c r="H48" s="200"/>
      <c r="I48" s="201"/>
      <c r="J48" s="83"/>
    </row>
    <row r="49" spans="1:10" s="34" customFormat="1" x14ac:dyDescent="0.25">
      <c r="A49" s="22" t="s">
        <v>78</v>
      </c>
      <c r="B49" s="23" t="s">
        <v>222</v>
      </c>
      <c r="C49" s="42" t="s">
        <v>223</v>
      </c>
      <c r="D49" s="288" t="s">
        <v>127</v>
      </c>
      <c r="E49" s="87">
        <v>35</v>
      </c>
      <c r="F49" s="37">
        <v>64.72</v>
      </c>
      <c r="G49" s="27">
        <f t="shared" si="0"/>
        <v>2265.1999999999998</v>
      </c>
      <c r="H49" s="200"/>
      <c r="I49" s="201"/>
      <c r="J49" s="83"/>
    </row>
    <row r="50" spans="1:10" s="34" customFormat="1" x14ac:dyDescent="0.25">
      <c r="A50" s="22" t="s">
        <v>78</v>
      </c>
      <c r="B50" s="23" t="s">
        <v>224</v>
      </c>
      <c r="C50" s="42" t="s">
        <v>225</v>
      </c>
      <c r="D50" s="25" t="s">
        <v>63</v>
      </c>
      <c r="E50" s="87">
        <v>48</v>
      </c>
      <c r="F50" s="37">
        <v>138.87</v>
      </c>
      <c r="G50" s="27">
        <f t="shared" si="0"/>
        <v>6665.76</v>
      </c>
      <c r="H50" s="200"/>
      <c r="I50" s="201"/>
      <c r="J50" s="83"/>
    </row>
    <row r="51" spans="1:10" s="91" customFormat="1" x14ac:dyDescent="0.25">
      <c r="A51" s="22" t="s">
        <v>78</v>
      </c>
      <c r="B51" s="23" t="s">
        <v>226</v>
      </c>
      <c r="C51" s="89" t="s">
        <v>227</v>
      </c>
      <c r="D51" s="25" t="s">
        <v>63</v>
      </c>
      <c r="E51" s="87">
        <v>33</v>
      </c>
      <c r="F51" s="90">
        <v>82.07</v>
      </c>
      <c r="G51" s="27">
        <f t="shared" si="0"/>
        <v>2708.31</v>
      </c>
      <c r="H51" s="289"/>
      <c r="I51" s="290"/>
      <c r="J51" s="296"/>
    </row>
    <row r="52" spans="1:10" s="91" customFormat="1" ht="15.75" customHeight="1" x14ac:dyDescent="0.25">
      <c r="A52" s="22" t="s">
        <v>78</v>
      </c>
      <c r="B52" s="23" t="s">
        <v>228</v>
      </c>
      <c r="C52" s="92" t="s">
        <v>229</v>
      </c>
      <c r="D52" s="36" t="s">
        <v>80</v>
      </c>
      <c r="E52" s="87">
        <v>22</v>
      </c>
      <c r="F52" s="90">
        <v>268.2</v>
      </c>
      <c r="G52" s="27">
        <f t="shared" si="0"/>
        <v>5900.4</v>
      </c>
      <c r="H52" s="289"/>
      <c r="I52" s="290"/>
      <c r="J52" s="296"/>
    </row>
    <row r="53" spans="1:10" s="34" customFormat="1" x14ac:dyDescent="0.25">
      <c r="A53" s="22" t="s">
        <v>78</v>
      </c>
      <c r="B53" s="23" t="s">
        <v>230</v>
      </c>
      <c r="C53" s="93" t="s">
        <v>102</v>
      </c>
      <c r="D53" s="25" t="s">
        <v>63</v>
      </c>
      <c r="E53" s="87">
        <v>48680</v>
      </c>
      <c r="F53" s="37">
        <v>4.13</v>
      </c>
      <c r="G53" s="27">
        <f t="shared" si="0"/>
        <v>201048.4</v>
      </c>
      <c r="H53" s="200"/>
      <c r="I53" s="201"/>
      <c r="J53" s="83"/>
    </row>
    <row r="54" spans="1:10" s="34" customFormat="1" ht="15" customHeight="1" x14ac:dyDescent="0.25">
      <c r="A54" s="22" t="s">
        <v>78</v>
      </c>
      <c r="B54" s="23" t="s">
        <v>231</v>
      </c>
      <c r="C54" s="94" t="s">
        <v>232</v>
      </c>
      <c r="D54" s="25" t="s">
        <v>63</v>
      </c>
      <c r="E54" s="87">
        <v>4180</v>
      </c>
      <c r="F54" s="37">
        <v>0.97</v>
      </c>
      <c r="G54" s="27">
        <f t="shared" si="0"/>
        <v>4054.6</v>
      </c>
      <c r="H54" s="200"/>
      <c r="I54" s="201"/>
      <c r="J54" s="83"/>
    </row>
    <row r="55" spans="1:10" s="34" customFormat="1" ht="30" x14ac:dyDescent="0.25">
      <c r="A55" s="22" t="s">
        <v>78</v>
      </c>
      <c r="B55" s="23" t="s">
        <v>233</v>
      </c>
      <c r="C55" s="94" t="s">
        <v>883</v>
      </c>
      <c r="D55" s="25" t="s">
        <v>63</v>
      </c>
      <c r="E55" s="87">
        <v>4180</v>
      </c>
      <c r="F55" s="37">
        <v>2.5099999999999998</v>
      </c>
      <c r="G55" s="27">
        <f t="shared" si="0"/>
        <v>10491.8</v>
      </c>
      <c r="H55" s="200"/>
      <c r="I55" s="201"/>
      <c r="J55" s="83"/>
    </row>
    <row r="56" spans="1:10" s="34" customFormat="1" ht="18.75" thickBot="1" x14ac:dyDescent="0.3">
      <c r="A56" s="22" t="s">
        <v>78</v>
      </c>
      <c r="B56" s="23" t="s">
        <v>234</v>
      </c>
      <c r="C56" s="35" t="s">
        <v>88</v>
      </c>
      <c r="D56" s="36" t="s">
        <v>80</v>
      </c>
      <c r="E56" s="87">
        <v>1140</v>
      </c>
      <c r="F56" s="37">
        <v>5.42</v>
      </c>
      <c r="G56" s="27">
        <f t="shared" si="0"/>
        <v>6178.8</v>
      </c>
      <c r="H56" s="200"/>
      <c r="I56" s="201"/>
      <c r="J56" s="83"/>
    </row>
    <row r="57" spans="1:10" s="34" customFormat="1" ht="30" customHeight="1" thickBot="1" x14ac:dyDescent="0.3">
      <c r="A57" s="38" t="s">
        <v>78</v>
      </c>
      <c r="B57" s="43" t="s">
        <v>235</v>
      </c>
      <c r="C57" s="95" t="s">
        <v>236</v>
      </c>
      <c r="D57" s="96" t="s">
        <v>80</v>
      </c>
      <c r="E57" s="139">
        <v>1140</v>
      </c>
      <c r="F57" s="40">
        <v>22.11</v>
      </c>
      <c r="G57" s="41">
        <f t="shared" si="0"/>
        <v>25205.4</v>
      </c>
      <c r="H57" s="239" t="s">
        <v>103</v>
      </c>
      <c r="I57" s="211">
        <f>ROUND(SUM(G35:G57),2)</f>
        <v>1049151.83</v>
      </c>
      <c r="J57" s="83"/>
    </row>
    <row r="58" spans="1:10" s="34" customFormat="1" x14ac:dyDescent="0.25">
      <c r="A58" s="16" t="s">
        <v>237</v>
      </c>
      <c r="B58" s="97" t="s">
        <v>37</v>
      </c>
      <c r="C58" s="98" t="s">
        <v>238</v>
      </c>
      <c r="D58" s="99" t="s">
        <v>73</v>
      </c>
      <c r="E58" s="138">
        <v>14</v>
      </c>
      <c r="F58" s="45">
        <v>144.28</v>
      </c>
      <c r="G58" s="21">
        <f t="shared" si="0"/>
        <v>2019.92</v>
      </c>
      <c r="H58" s="200"/>
      <c r="I58" s="201"/>
      <c r="J58" s="83"/>
    </row>
    <row r="59" spans="1:10" s="34" customFormat="1" ht="30" x14ac:dyDescent="0.25">
      <c r="A59" s="22" t="s">
        <v>237</v>
      </c>
      <c r="B59" s="69" t="s">
        <v>39</v>
      </c>
      <c r="C59" s="100" t="s">
        <v>239</v>
      </c>
      <c r="D59" s="70" t="s">
        <v>127</v>
      </c>
      <c r="E59" s="87">
        <v>70</v>
      </c>
      <c r="F59" s="61">
        <v>13.26</v>
      </c>
      <c r="G59" s="27">
        <f t="shared" si="0"/>
        <v>928.2</v>
      </c>
      <c r="H59" s="200"/>
      <c r="I59" s="201"/>
      <c r="J59" s="83"/>
    </row>
    <row r="60" spans="1:10" s="34" customFormat="1" ht="18" x14ac:dyDescent="0.25">
      <c r="A60" s="22" t="s">
        <v>237</v>
      </c>
      <c r="B60" s="69" t="s">
        <v>108</v>
      </c>
      <c r="C60" s="100" t="s">
        <v>240</v>
      </c>
      <c r="D60" s="101" t="s">
        <v>80</v>
      </c>
      <c r="E60" s="87">
        <v>350</v>
      </c>
      <c r="F60" s="61">
        <v>2.35</v>
      </c>
      <c r="G60" s="27">
        <f t="shared" si="0"/>
        <v>822.5</v>
      </c>
      <c r="H60" s="200"/>
      <c r="I60" s="201"/>
      <c r="J60" s="83"/>
    </row>
    <row r="61" spans="1:10" s="34" customFormat="1" ht="18" x14ac:dyDescent="0.25">
      <c r="A61" s="22" t="s">
        <v>237</v>
      </c>
      <c r="B61" s="69" t="s">
        <v>110</v>
      </c>
      <c r="C61" s="100" t="s">
        <v>241</v>
      </c>
      <c r="D61" s="101" t="s">
        <v>80</v>
      </c>
      <c r="E61" s="87">
        <v>171</v>
      </c>
      <c r="F61" s="61">
        <v>3.99</v>
      </c>
      <c r="G61" s="27">
        <f t="shared" si="0"/>
        <v>682.29</v>
      </c>
      <c r="H61" s="200"/>
      <c r="I61" s="201"/>
      <c r="J61" s="83"/>
    </row>
    <row r="62" spans="1:10" s="34" customFormat="1" ht="32.25" customHeight="1" x14ac:dyDescent="0.25">
      <c r="A62" s="22" t="s">
        <v>237</v>
      </c>
      <c r="B62" s="69" t="s">
        <v>111</v>
      </c>
      <c r="C62" s="100" t="s">
        <v>242</v>
      </c>
      <c r="D62" s="70" t="s">
        <v>73</v>
      </c>
      <c r="E62" s="87">
        <v>14</v>
      </c>
      <c r="F62" s="61">
        <v>103.56</v>
      </c>
      <c r="G62" s="27">
        <f t="shared" si="0"/>
        <v>1449.84</v>
      </c>
      <c r="H62" s="200"/>
      <c r="I62" s="201"/>
      <c r="J62" s="83"/>
    </row>
    <row r="63" spans="1:10" s="34" customFormat="1" ht="30" x14ac:dyDescent="0.25">
      <c r="A63" s="22" t="s">
        <v>237</v>
      </c>
      <c r="B63" s="69" t="s">
        <v>113</v>
      </c>
      <c r="C63" s="100" t="s">
        <v>243</v>
      </c>
      <c r="D63" s="101" t="s">
        <v>80</v>
      </c>
      <c r="E63" s="87">
        <v>350</v>
      </c>
      <c r="F63" s="61">
        <v>5.07</v>
      </c>
      <c r="G63" s="27">
        <f t="shared" si="0"/>
        <v>1774.5</v>
      </c>
      <c r="H63" s="200"/>
      <c r="I63" s="201"/>
      <c r="J63" s="83"/>
    </row>
    <row r="64" spans="1:10" s="34" customFormat="1" ht="18" x14ac:dyDescent="0.25">
      <c r="A64" s="22" t="s">
        <v>237</v>
      </c>
      <c r="B64" s="69" t="s">
        <v>114</v>
      </c>
      <c r="C64" s="100" t="s">
        <v>244</v>
      </c>
      <c r="D64" s="101" t="s">
        <v>80</v>
      </c>
      <c r="E64" s="87">
        <v>18</v>
      </c>
      <c r="F64" s="61">
        <v>38.5</v>
      </c>
      <c r="G64" s="27">
        <f t="shared" si="0"/>
        <v>693</v>
      </c>
      <c r="H64" s="200"/>
      <c r="I64" s="201"/>
      <c r="J64" s="83"/>
    </row>
    <row r="65" spans="1:10" s="34" customFormat="1" ht="18" x14ac:dyDescent="0.25">
      <c r="A65" s="22" t="s">
        <v>237</v>
      </c>
      <c r="B65" s="69" t="s">
        <v>116</v>
      </c>
      <c r="C65" s="100" t="s">
        <v>245</v>
      </c>
      <c r="D65" s="101" t="s">
        <v>80</v>
      </c>
      <c r="E65" s="87">
        <v>140</v>
      </c>
      <c r="F65" s="61">
        <v>25.09</v>
      </c>
      <c r="G65" s="27">
        <f t="shared" si="0"/>
        <v>3512.6</v>
      </c>
      <c r="H65" s="200"/>
      <c r="I65" s="201"/>
      <c r="J65" s="83"/>
    </row>
    <row r="66" spans="1:10" s="34" customFormat="1" ht="18" x14ac:dyDescent="0.25">
      <c r="A66" s="22" t="s">
        <v>237</v>
      </c>
      <c r="B66" s="69" t="s">
        <v>118</v>
      </c>
      <c r="C66" s="35" t="s">
        <v>88</v>
      </c>
      <c r="D66" s="101" t="s">
        <v>80</v>
      </c>
      <c r="E66" s="87">
        <v>179</v>
      </c>
      <c r="F66" s="61">
        <v>4.2699999999999996</v>
      </c>
      <c r="G66" s="27">
        <f t="shared" si="0"/>
        <v>764.33</v>
      </c>
      <c r="H66" s="200"/>
      <c r="I66" s="201"/>
      <c r="J66" s="83"/>
    </row>
    <row r="67" spans="1:10" s="34" customFormat="1" x14ac:dyDescent="0.25">
      <c r="A67" s="22" t="s">
        <v>237</v>
      </c>
      <c r="B67" s="69" t="s">
        <v>246</v>
      </c>
      <c r="C67" s="100" t="s">
        <v>247</v>
      </c>
      <c r="D67" s="70" t="s">
        <v>127</v>
      </c>
      <c r="E67" s="87">
        <v>70</v>
      </c>
      <c r="F67" s="61">
        <v>3.67</v>
      </c>
      <c r="G67" s="27">
        <f t="shared" si="0"/>
        <v>256.89999999999998</v>
      </c>
      <c r="H67" s="200"/>
      <c r="I67" s="201"/>
      <c r="J67" s="83"/>
    </row>
    <row r="68" spans="1:10" s="34" customFormat="1" x14ac:dyDescent="0.25">
      <c r="A68" s="22" t="s">
        <v>237</v>
      </c>
      <c r="B68" s="69" t="s">
        <v>248</v>
      </c>
      <c r="C68" s="100" t="s">
        <v>249</v>
      </c>
      <c r="D68" s="70" t="s">
        <v>127</v>
      </c>
      <c r="E68" s="87">
        <v>70</v>
      </c>
      <c r="F68" s="61">
        <v>4.38</v>
      </c>
      <c r="G68" s="27">
        <f t="shared" si="0"/>
        <v>306.60000000000002</v>
      </c>
      <c r="H68" s="200"/>
      <c r="I68" s="201"/>
      <c r="J68" s="83"/>
    </row>
    <row r="69" spans="1:10" s="34" customFormat="1" ht="30" x14ac:dyDescent="0.25">
      <c r="A69" s="22" t="s">
        <v>237</v>
      </c>
      <c r="B69" s="69" t="s">
        <v>250</v>
      </c>
      <c r="C69" s="100" t="s">
        <v>251</v>
      </c>
      <c r="D69" s="70" t="s">
        <v>127</v>
      </c>
      <c r="E69" s="87">
        <v>45</v>
      </c>
      <c r="F69" s="61">
        <v>86.03</v>
      </c>
      <c r="G69" s="27">
        <f t="shared" si="0"/>
        <v>3871.35</v>
      </c>
      <c r="H69" s="200"/>
      <c r="I69" s="201"/>
      <c r="J69" s="83"/>
    </row>
    <row r="70" spans="1:10" s="34" customFormat="1" x14ac:dyDescent="0.25">
      <c r="A70" s="22" t="s">
        <v>237</v>
      </c>
      <c r="B70" s="69" t="s">
        <v>252</v>
      </c>
      <c r="C70" s="292" t="s">
        <v>894</v>
      </c>
      <c r="D70" s="293" t="s">
        <v>127</v>
      </c>
      <c r="E70" s="168">
        <v>181.2</v>
      </c>
      <c r="F70" s="61">
        <v>44.31</v>
      </c>
      <c r="G70" s="27">
        <f t="shared" si="0"/>
        <v>8028.97</v>
      </c>
      <c r="H70" s="200"/>
      <c r="I70" s="201"/>
      <c r="J70" s="83"/>
    </row>
    <row r="71" spans="1:10" s="34" customFormat="1" x14ac:dyDescent="0.25">
      <c r="A71" s="22" t="s">
        <v>237</v>
      </c>
      <c r="B71" s="69" t="s">
        <v>254</v>
      </c>
      <c r="C71" s="100" t="s">
        <v>394</v>
      </c>
      <c r="D71" s="102" t="s">
        <v>127</v>
      </c>
      <c r="E71" s="168">
        <v>50.4</v>
      </c>
      <c r="F71" s="61">
        <v>87.3</v>
      </c>
      <c r="G71" s="27">
        <f t="shared" si="0"/>
        <v>4399.92</v>
      </c>
      <c r="H71" s="200"/>
      <c r="I71" s="201"/>
      <c r="J71" s="83"/>
    </row>
    <row r="72" spans="1:10" s="34" customFormat="1" ht="18" x14ac:dyDescent="0.25">
      <c r="A72" s="22" t="s">
        <v>237</v>
      </c>
      <c r="B72" s="69" t="s">
        <v>257</v>
      </c>
      <c r="C72" s="100" t="s">
        <v>255</v>
      </c>
      <c r="D72" s="101" t="s">
        <v>80</v>
      </c>
      <c r="E72" s="87">
        <v>51</v>
      </c>
      <c r="F72" s="61">
        <v>38.5</v>
      </c>
      <c r="G72" s="27">
        <f t="shared" si="0"/>
        <v>1963.5</v>
      </c>
      <c r="H72" s="200"/>
      <c r="I72" s="201"/>
      <c r="J72" s="83"/>
    </row>
    <row r="73" spans="1:10" s="34" customFormat="1" x14ac:dyDescent="0.25">
      <c r="A73" s="22" t="s">
        <v>237</v>
      </c>
      <c r="B73" s="69" t="s">
        <v>259</v>
      </c>
      <c r="C73" s="100" t="s">
        <v>258</v>
      </c>
      <c r="D73" s="102" t="s">
        <v>73</v>
      </c>
      <c r="E73" s="168">
        <v>22</v>
      </c>
      <c r="F73" s="61">
        <v>80.03</v>
      </c>
      <c r="G73" s="27">
        <f t="shared" si="0"/>
        <v>1760.66</v>
      </c>
      <c r="H73" s="200"/>
      <c r="I73" s="201"/>
      <c r="J73" s="83"/>
    </row>
    <row r="74" spans="1:10" s="34" customFormat="1" x14ac:dyDescent="0.25">
      <c r="A74" s="22" t="s">
        <v>237</v>
      </c>
      <c r="B74" s="69" t="s">
        <v>261</v>
      </c>
      <c r="C74" s="100" t="s">
        <v>395</v>
      </c>
      <c r="D74" s="102" t="s">
        <v>73</v>
      </c>
      <c r="E74" s="87">
        <v>6</v>
      </c>
      <c r="F74" s="61">
        <v>101.09</v>
      </c>
      <c r="G74" s="27">
        <f t="shared" si="0"/>
        <v>606.54</v>
      </c>
      <c r="H74" s="200"/>
      <c r="I74" s="201"/>
      <c r="J74" s="83"/>
    </row>
    <row r="75" spans="1:10" s="34" customFormat="1" ht="15.75" thickBot="1" x14ac:dyDescent="0.3">
      <c r="A75" s="22" t="s">
        <v>237</v>
      </c>
      <c r="B75" s="69" t="s">
        <v>396</v>
      </c>
      <c r="C75" s="100" t="s">
        <v>260</v>
      </c>
      <c r="D75" s="102" t="s">
        <v>63</v>
      </c>
      <c r="E75" s="87">
        <v>2048</v>
      </c>
      <c r="F75" s="61">
        <v>1.1200000000000001</v>
      </c>
      <c r="G75" s="27">
        <f t="shared" si="0"/>
        <v>2293.7600000000002</v>
      </c>
      <c r="H75" s="200"/>
      <c r="I75" s="201"/>
      <c r="J75" s="83"/>
    </row>
    <row r="76" spans="1:10" s="34" customFormat="1" ht="29.25" thickBot="1" x14ac:dyDescent="0.3">
      <c r="A76" s="57" t="s">
        <v>237</v>
      </c>
      <c r="B76" s="103" t="s">
        <v>397</v>
      </c>
      <c r="C76" s="49" t="s">
        <v>262</v>
      </c>
      <c r="D76" s="58" t="s">
        <v>80</v>
      </c>
      <c r="E76" s="141">
        <v>691</v>
      </c>
      <c r="F76" s="59">
        <v>8.2200000000000006</v>
      </c>
      <c r="G76" s="55">
        <f t="shared" si="0"/>
        <v>5680.02</v>
      </c>
      <c r="H76" s="210" t="s">
        <v>124</v>
      </c>
      <c r="I76" s="211">
        <f>ROUND(SUM(G58:G76),2)</f>
        <v>41815.4</v>
      </c>
      <c r="J76" s="83"/>
    </row>
    <row r="77" spans="1:10" s="34" customFormat="1" ht="30" x14ac:dyDescent="0.25">
      <c r="A77" s="22" t="s">
        <v>263</v>
      </c>
      <c r="B77" s="23" t="s">
        <v>41</v>
      </c>
      <c r="C77" s="56" t="s">
        <v>264</v>
      </c>
      <c r="D77" s="36" t="s">
        <v>80</v>
      </c>
      <c r="E77" s="140">
        <v>25099</v>
      </c>
      <c r="F77" s="47">
        <v>18.89</v>
      </c>
      <c r="G77" s="27">
        <f t="shared" si="0"/>
        <v>474120.11</v>
      </c>
      <c r="H77" s="319" t="s">
        <v>106</v>
      </c>
      <c r="I77" s="201"/>
      <c r="J77" s="83"/>
    </row>
    <row r="78" spans="1:10" s="34" customFormat="1" ht="30" x14ac:dyDescent="0.25">
      <c r="A78" s="22" t="s">
        <v>263</v>
      </c>
      <c r="B78" s="23" t="s">
        <v>128</v>
      </c>
      <c r="C78" s="46" t="s">
        <v>107</v>
      </c>
      <c r="D78" s="25" t="s">
        <v>63</v>
      </c>
      <c r="E78" s="140">
        <v>38412</v>
      </c>
      <c r="F78" s="47">
        <v>13.79</v>
      </c>
      <c r="G78" s="27">
        <f t="shared" si="0"/>
        <v>529701.48</v>
      </c>
      <c r="H78" s="319"/>
      <c r="I78" s="201"/>
      <c r="J78" s="83"/>
    </row>
    <row r="79" spans="1:10" s="34" customFormat="1" ht="30" x14ac:dyDescent="0.25">
      <c r="A79" s="22" t="s">
        <v>263</v>
      </c>
      <c r="B79" s="23" t="s">
        <v>130</v>
      </c>
      <c r="C79" s="46" t="s">
        <v>109</v>
      </c>
      <c r="D79" s="25" t="s">
        <v>63</v>
      </c>
      <c r="E79" s="140">
        <v>35367</v>
      </c>
      <c r="F79" s="47">
        <v>14.66</v>
      </c>
      <c r="G79" s="27">
        <f t="shared" si="0"/>
        <v>518480.22</v>
      </c>
      <c r="H79" s="319"/>
      <c r="I79" s="201"/>
      <c r="J79" s="83"/>
    </row>
    <row r="80" spans="1:10" s="34" customFormat="1" ht="30" x14ac:dyDescent="0.25">
      <c r="A80" s="22" t="s">
        <v>263</v>
      </c>
      <c r="B80" s="23" t="s">
        <v>132</v>
      </c>
      <c r="C80" s="191" t="s">
        <v>896</v>
      </c>
      <c r="D80" s="48" t="s">
        <v>63</v>
      </c>
      <c r="E80" s="140">
        <v>35215</v>
      </c>
      <c r="F80" s="47">
        <v>0.38</v>
      </c>
      <c r="G80" s="27">
        <f t="shared" si="0"/>
        <v>13381.7</v>
      </c>
      <c r="H80" s="319"/>
      <c r="I80" s="201"/>
      <c r="J80" s="83"/>
    </row>
    <row r="81" spans="1:15" s="34" customFormat="1" ht="30" x14ac:dyDescent="0.25">
      <c r="A81" s="22" t="s">
        <v>263</v>
      </c>
      <c r="B81" s="23" t="s">
        <v>134</v>
      </c>
      <c r="C81" s="46" t="s">
        <v>112</v>
      </c>
      <c r="D81" s="25" t="s">
        <v>63</v>
      </c>
      <c r="E81" s="140">
        <v>35114</v>
      </c>
      <c r="F81" s="47">
        <v>14.85</v>
      </c>
      <c r="G81" s="27">
        <f t="shared" si="0"/>
        <v>521442.9</v>
      </c>
      <c r="H81" s="319"/>
      <c r="I81" s="201"/>
      <c r="J81" s="83"/>
    </row>
    <row r="82" spans="1:15" s="34" customFormat="1" ht="30" x14ac:dyDescent="0.25">
      <c r="A82" s="22" t="s">
        <v>263</v>
      </c>
      <c r="B82" s="23" t="s">
        <v>136</v>
      </c>
      <c r="C82" s="191" t="s">
        <v>897</v>
      </c>
      <c r="D82" s="25" t="s">
        <v>63</v>
      </c>
      <c r="E82" s="140">
        <v>35012</v>
      </c>
      <c r="F82" s="47">
        <v>0.38</v>
      </c>
      <c r="G82" s="27">
        <f t="shared" si="0"/>
        <v>13304.56</v>
      </c>
      <c r="H82" s="319"/>
      <c r="I82" s="201"/>
      <c r="J82" s="83"/>
    </row>
    <row r="83" spans="1:15" s="34" customFormat="1" ht="30" x14ac:dyDescent="0.25">
      <c r="A83" s="22" t="s">
        <v>263</v>
      </c>
      <c r="B83" s="23" t="s">
        <v>265</v>
      </c>
      <c r="C83" s="46" t="s">
        <v>115</v>
      </c>
      <c r="D83" s="25" t="s">
        <v>63</v>
      </c>
      <c r="E83" s="140">
        <v>34961</v>
      </c>
      <c r="F83" s="47">
        <v>9.0299999999999994</v>
      </c>
      <c r="G83" s="27">
        <f t="shared" si="0"/>
        <v>315697.83</v>
      </c>
      <c r="H83" s="319"/>
      <c r="I83" s="201"/>
      <c r="J83" s="83"/>
    </row>
    <row r="84" spans="1:15" s="34" customFormat="1" ht="30.75" thickBot="1" x14ac:dyDescent="0.3">
      <c r="A84" s="22" t="s">
        <v>263</v>
      </c>
      <c r="B84" s="23" t="s">
        <v>266</v>
      </c>
      <c r="C84" s="49" t="s">
        <v>117</v>
      </c>
      <c r="D84" s="25" t="s">
        <v>63</v>
      </c>
      <c r="E84" s="140">
        <v>34860</v>
      </c>
      <c r="F84" s="47">
        <v>0.26</v>
      </c>
      <c r="G84" s="27">
        <f t="shared" si="0"/>
        <v>9063.6</v>
      </c>
      <c r="H84" s="319"/>
      <c r="I84" s="201"/>
      <c r="J84" s="83"/>
    </row>
    <row r="85" spans="1:15" s="34" customFormat="1" ht="30.75" thickBot="1" x14ac:dyDescent="0.3">
      <c r="A85" s="50" t="s">
        <v>263</v>
      </c>
      <c r="B85" s="51" t="s">
        <v>267</v>
      </c>
      <c r="C85" s="52" t="s">
        <v>119</v>
      </c>
      <c r="D85" s="53" t="s">
        <v>80</v>
      </c>
      <c r="E85" s="141">
        <v>5280</v>
      </c>
      <c r="F85" s="54">
        <v>6.47</v>
      </c>
      <c r="G85" s="55">
        <f t="shared" si="0"/>
        <v>34161.599999999999</v>
      </c>
      <c r="H85" s="319"/>
      <c r="I85" s="201"/>
      <c r="J85" s="83"/>
    </row>
    <row r="86" spans="1:15" s="34" customFormat="1" ht="30" customHeight="1" x14ac:dyDescent="0.25">
      <c r="A86" s="22" t="s">
        <v>123</v>
      </c>
      <c r="B86" s="23" t="s">
        <v>41</v>
      </c>
      <c r="C86" s="56" t="s">
        <v>121</v>
      </c>
      <c r="D86" s="36" t="s">
        <v>80</v>
      </c>
      <c r="E86" s="140">
        <v>21613</v>
      </c>
      <c r="F86" s="47">
        <v>0</v>
      </c>
      <c r="G86" s="27">
        <f t="shared" si="0"/>
        <v>0</v>
      </c>
      <c r="H86" s="319"/>
      <c r="I86" s="201"/>
      <c r="J86" s="83"/>
    </row>
    <row r="87" spans="1:15" s="34" customFormat="1" ht="30" customHeight="1" x14ac:dyDescent="0.25">
      <c r="A87" s="22" t="s">
        <v>123</v>
      </c>
      <c r="B87" s="23" t="s">
        <v>128</v>
      </c>
      <c r="C87" s="46" t="s">
        <v>122</v>
      </c>
      <c r="D87" s="25" t="s">
        <v>63</v>
      </c>
      <c r="E87" s="140">
        <v>38818</v>
      </c>
      <c r="F87" s="47">
        <v>0</v>
      </c>
      <c r="G87" s="27">
        <f t="shared" si="0"/>
        <v>0</v>
      </c>
      <c r="H87" s="319"/>
      <c r="I87" s="201"/>
      <c r="J87" s="83"/>
    </row>
    <row r="88" spans="1:15" s="34" customFormat="1" ht="30" customHeight="1" x14ac:dyDescent="0.25">
      <c r="A88" s="22" t="s">
        <v>123</v>
      </c>
      <c r="B88" s="23" t="s">
        <v>130</v>
      </c>
      <c r="C88" s="46" t="s">
        <v>109</v>
      </c>
      <c r="D88" s="25" t="s">
        <v>63</v>
      </c>
      <c r="E88" s="140">
        <v>35367</v>
      </c>
      <c r="F88" s="47">
        <v>0</v>
      </c>
      <c r="G88" s="27">
        <f t="shared" si="0"/>
        <v>0</v>
      </c>
      <c r="H88" s="319"/>
      <c r="I88" s="201"/>
      <c r="J88" s="83"/>
    </row>
    <row r="89" spans="1:15" s="34" customFormat="1" ht="30" customHeight="1" x14ac:dyDescent="0.25">
      <c r="A89" s="22" t="s">
        <v>123</v>
      </c>
      <c r="B89" s="23" t="s">
        <v>132</v>
      </c>
      <c r="C89" s="191" t="s">
        <v>896</v>
      </c>
      <c r="D89" s="48" t="s">
        <v>63</v>
      </c>
      <c r="E89" s="140">
        <v>35215</v>
      </c>
      <c r="F89" s="47">
        <v>0</v>
      </c>
      <c r="G89" s="27">
        <f t="shared" si="0"/>
        <v>0</v>
      </c>
      <c r="H89" s="319"/>
      <c r="I89" s="201"/>
      <c r="J89" s="83"/>
    </row>
    <row r="90" spans="1:15" s="34" customFormat="1" ht="30" customHeight="1" x14ac:dyDescent="0.25">
      <c r="A90" s="22" t="s">
        <v>123</v>
      </c>
      <c r="B90" s="23" t="s">
        <v>134</v>
      </c>
      <c r="C90" s="46" t="s">
        <v>112</v>
      </c>
      <c r="D90" s="25" t="s">
        <v>63</v>
      </c>
      <c r="E90" s="140">
        <v>35114</v>
      </c>
      <c r="F90" s="47">
        <v>0</v>
      </c>
      <c r="G90" s="27">
        <f t="shared" si="0"/>
        <v>0</v>
      </c>
      <c r="H90" s="319"/>
      <c r="I90" s="201"/>
      <c r="J90" s="83"/>
    </row>
    <row r="91" spans="1:15" s="34" customFormat="1" ht="30" customHeight="1" x14ac:dyDescent="0.25">
      <c r="A91" s="22" t="s">
        <v>123</v>
      </c>
      <c r="B91" s="23" t="s">
        <v>136</v>
      </c>
      <c r="C91" s="191" t="s">
        <v>897</v>
      </c>
      <c r="D91" s="25" t="s">
        <v>63</v>
      </c>
      <c r="E91" s="140">
        <v>35012</v>
      </c>
      <c r="F91" s="47">
        <v>0</v>
      </c>
      <c r="G91" s="27">
        <f t="shared" si="0"/>
        <v>0</v>
      </c>
      <c r="H91" s="319"/>
      <c r="I91" s="201"/>
      <c r="J91" s="83"/>
    </row>
    <row r="92" spans="1:15" s="34" customFormat="1" ht="30" customHeight="1" x14ac:dyDescent="0.25">
      <c r="A92" s="22" t="s">
        <v>123</v>
      </c>
      <c r="B92" s="23" t="s">
        <v>265</v>
      </c>
      <c r="C92" s="46" t="s">
        <v>115</v>
      </c>
      <c r="D92" s="25" t="s">
        <v>63</v>
      </c>
      <c r="E92" s="140">
        <v>34961</v>
      </c>
      <c r="F92" s="47">
        <v>0</v>
      </c>
      <c r="G92" s="27">
        <f t="shared" si="0"/>
        <v>0</v>
      </c>
      <c r="H92" s="319"/>
      <c r="I92" s="201"/>
      <c r="J92" s="83"/>
    </row>
    <row r="93" spans="1:15" s="34" customFormat="1" ht="30" customHeight="1" thickBot="1" x14ac:dyDescent="0.3">
      <c r="A93" s="22" t="s">
        <v>123</v>
      </c>
      <c r="B93" s="23" t="s">
        <v>266</v>
      </c>
      <c r="C93" s="49" t="s">
        <v>117</v>
      </c>
      <c r="D93" s="25" t="s">
        <v>63</v>
      </c>
      <c r="E93" s="140">
        <v>34860</v>
      </c>
      <c r="F93" s="47">
        <v>0</v>
      </c>
      <c r="G93" s="27">
        <f t="shared" si="0"/>
        <v>0</v>
      </c>
      <c r="H93" s="319"/>
      <c r="I93" s="201"/>
      <c r="J93" s="83"/>
    </row>
    <row r="94" spans="1:15" s="34" customFormat="1" ht="30" customHeight="1" thickBot="1" x14ac:dyDescent="0.3">
      <c r="A94" s="57" t="s">
        <v>123</v>
      </c>
      <c r="B94" s="51" t="s">
        <v>267</v>
      </c>
      <c r="C94" s="52" t="s">
        <v>119</v>
      </c>
      <c r="D94" s="58" t="s">
        <v>80</v>
      </c>
      <c r="E94" s="141">
        <v>5280</v>
      </c>
      <c r="F94" s="59">
        <v>0</v>
      </c>
      <c r="G94" s="55">
        <f t="shared" si="0"/>
        <v>0</v>
      </c>
      <c r="H94" s="210" t="s">
        <v>138</v>
      </c>
      <c r="I94" s="211">
        <f>ROUND(SUM(G77:G94),2)</f>
        <v>2429354</v>
      </c>
      <c r="J94" s="83"/>
    </row>
    <row r="95" spans="1:15" s="34" customFormat="1" ht="30" customHeight="1" x14ac:dyDescent="0.25">
      <c r="A95" s="16" t="s">
        <v>268</v>
      </c>
      <c r="B95" s="17" t="s">
        <v>140</v>
      </c>
      <c r="C95" s="44" t="s">
        <v>269</v>
      </c>
      <c r="D95" s="32" t="s">
        <v>80</v>
      </c>
      <c r="E95" s="138">
        <v>425</v>
      </c>
      <c r="F95" s="45">
        <v>16.420000000000002</v>
      </c>
      <c r="G95" s="21">
        <f t="shared" si="0"/>
        <v>6978.5</v>
      </c>
      <c r="H95" s="318" t="s">
        <v>106</v>
      </c>
      <c r="I95" s="83"/>
      <c r="J95" s="83"/>
    </row>
    <row r="96" spans="1:15" s="34" customFormat="1" ht="30" customHeight="1" x14ac:dyDescent="0.25">
      <c r="A96" s="22" t="s">
        <v>268</v>
      </c>
      <c r="B96" s="23" t="s">
        <v>142</v>
      </c>
      <c r="C96" s="46" t="s">
        <v>107</v>
      </c>
      <c r="D96" s="25" t="s">
        <v>63</v>
      </c>
      <c r="E96" s="87">
        <v>382</v>
      </c>
      <c r="F96" s="61">
        <v>15.88</v>
      </c>
      <c r="G96" s="27">
        <f t="shared" si="0"/>
        <v>6066.16</v>
      </c>
      <c r="H96" s="319"/>
      <c r="I96" s="83"/>
      <c r="J96" s="83"/>
      <c r="N96" s="104"/>
      <c r="O96" s="104"/>
    </row>
    <row r="97" spans="1:17" s="34" customFormat="1" ht="30" customHeight="1" thickBot="1" x14ac:dyDescent="0.3">
      <c r="A97" s="57" t="s">
        <v>268</v>
      </c>
      <c r="B97" s="62" t="s">
        <v>270</v>
      </c>
      <c r="C97" s="49" t="s">
        <v>271</v>
      </c>
      <c r="D97" s="63" t="s">
        <v>63</v>
      </c>
      <c r="E97" s="141">
        <v>360</v>
      </c>
      <c r="F97" s="59">
        <v>16.02</v>
      </c>
      <c r="G97" s="55">
        <f t="shared" si="0"/>
        <v>5767.2</v>
      </c>
      <c r="H97" s="319"/>
      <c r="I97" s="83"/>
      <c r="J97" s="83"/>
    </row>
    <row r="98" spans="1:17" s="34" customFormat="1" ht="30" customHeight="1" x14ac:dyDescent="0.25">
      <c r="A98" s="16" t="s">
        <v>272</v>
      </c>
      <c r="B98" s="17" t="s">
        <v>140</v>
      </c>
      <c r="C98" s="56" t="s">
        <v>273</v>
      </c>
      <c r="D98" s="32" t="s">
        <v>80</v>
      </c>
      <c r="E98" s="138">
        <v>425</v>
      </c>
      <c r="F98" s="45">
        <v>0</v>
      </c>
      <c r="G98" s="21">
        <f t="shared" si="0"/>
        <v>0</v>
      </c>
      <c r="H98" s="319"/>
      <c r="I98" s="201"/>
      <c r="J98" s="83"/>
    </row>
    <row r="99" spans="1:17" s="34" customFormat="1" ht="30" customHeight="1" thickBot="1" x14ac:dyDescent="0.3">
      <c r="A99" s="22" t="s">
        <v>272</v>
      </c>
      <c r="B99" s="23" t="s">
        <v>142</v>
      </c>
      <c r="C99" s="46" t="s">
        <v>107</v>
      </c>
      <c r="D99" s="25" t="s">
        <v>63</v>
      </c>
      <c r="E99" s="87">
        <v>382</v>
      </c>
      <c r="F99" s="61">
        <v>0</v>
      </c>
      <c r="G99" s="27">
        <f t="shared" si="0"/>
        <v>0</v>
      </c>
      <c r="H99" s="320"/>
      <c r="I99" s="201"/>
      <c r="J99" s="83"/>
    </row>
    <row r="100" spans="1:17" s="34" customFormat="1" ht="30" customHeight="1" thickBot="1" x14ac:dyDescent="0.3">
      <c r="A100" s="57" t="s">
        <v>272</v>
      </c>
      <c r="B100" s="62" t="s">
        <v>270</v>
      </c>
      <c r="C100" s="49" t="s">
        <v>271</v>
      </c>
      <c r="D100" s="63" t="s">
        <v>63</v>
      </c>
      <c r="E100" s="141">
        <v>360</v>
      </c>
      <c r="F100" s="59">
        <v>0</v>
      </c>
      <c r="G100" s="55">
        <f t="shared" si="0"/>
        <v>0</v>
      </c>
      <c r="H100" s="239" t="s">
        <v>143</v>
      </c>
      <c r="I100" s="211">
        <f>ROUND(SUM(G95:G100),2)</f>
        <v>18811.86</v>
      </c>
      <c r="J100" s="83"/>
    </row>
    <row r="101" spans="1:17" s="34" customFormat="1" ht="30" x14ac:dyDescent="0.25">
      <c r="A101" s="22" t="s">
        <v>274</v>
      </c>
      <c r="B101" s="23" t="s">
        <v>145</v>
      </c>
      <c r="C101" s="46" t="s">
        <v>275</v>
      </c>
      <c r="D101" s="60" t="s">
        <v>127</v>
      </c>
      <c r="E101" s="87">
        <v>680</v>
      </c>
      <c r="F101" s="61">
        <v>37.51</v>
      </c>
      <c r="G101" s="27">
        <f t="shared" si="0"/>
        <v>25506.799999999999</v>
      </c>
      <c r="H101" s="238"/>
      <c r="I101" s="83"/>
      <c r="J101" s="83"/>
    </row>
    <row r="102" spans="1:17" s="34" customFormat="1" ht="30" customHeight="1" x14ac:dyDescent="0.25">
      <c r="A102" s="22" t="s">
        <v>274</v>
      </c>
      <c r="B102" s="23" t="s">
        <v>147</v>
      </c>
      <c r="C102" s="46" t="s">
        <v>126</v>
      </c>
      <c r="D102" s="60" t="s">
        <v>127</v>
      </c>
      <c r="E102" s="87">
        <v>2600</v>
      </c>
      <c r="F102" s="61">
        <v>0.38</v>
      </c>
      <c r="G102" s="27">
        <f t="shared" ref="G102:G145" si="1">ROUND((E102*F102),2)</f>
        <v>988</v>
      </c>
      <c r="H102" s="200"/>
      <c r="I102" s="201"/>
      <c r="J102" s="83"/>
    </row>
    <row r="103" spans="1:17" s="34" customFormat="1" ht="30" customHeight="1" x14ac:dyDescent="0.25">
      <c r="A103" s="22" t="s">
        <v>274</v>
      </c>
      <c r="B103" s="23" t="s">
        <v>150</v>
      </c>
      <c r="C103" s="46" t="s">
        <v>129</v>
      </c>
      <c r="D103" s="60" t="s">
        <v>127</v>
      </c>
      <c r="E103" s="87">
        <v>2600</v>
      </c>
      <c r="F103" s="61">
        <v>0.67</v>
      </c>
      <c r="G103" s="27">
        <f t="shared" si="1"/>
        <v>1742</v>
      </c>
      <c r="H103" s="200"/>
      <c r="I103" s="201"/>
      <c r="J103" s="83"/>
    </row>
    <row r="104" spans="1:17" s="34" customFormat="1" ht="30" x14ac:dyDescent="0.25">
      <c r="A104" s="22" t="s">
        <v>274</v>
      </c>
      <c r="B104" s="23" t="s">
        <v>152</v>
      </c>
      <c r="C104" s="46" t="s">
        <v>131</v>
      </c>
      <c r="D104" s="60" t="s">
        <v>127</v>
      </c>
      <c r="E104" s="87">
        <v>2600</v>
      </c>
      <c r="F104" s="61">
        <v>0.82</v>
      </c>
      <c r="G104" s="27">
        <f t="shared" si="1"/>
        <v>2132</v>
      </c>
      <c r="H104" s="200"/>
      <c r="I104" s="201"/>
      <c r="J104" s="83"/>
    </row>
    <row r="105" spans="1:17" s="34" customFormat="1" ht="30" x14ac:dyDescent="0.25">
      <c r="A105" s="22" t="s">
        <v>274</v>
      </c>
      <c r="B105" s="23" t="s">
        <v>154</v>
      </c>
      <c r="C105" s="46" t="s">
        <v>276</v>
      </c>
      <c r="D105" s="60" t="s">
        <v>127</v>
      </c>
      <c r="E105" s="87">
        <v>680</v>
      </c>
      <c r="F105" s="61">
        <v>2.23</v>
      </c>
      <c r="G105" s="27">
        <f t="shared" si="1"/>
        <v>1516.4</v>
      </c>
      <c r="H105" s="200"/>
      <c r="I105" s="201"/>
      <c r="J105" s="83"/>
      <c r="Q105" s="116"/>
    </row>
    <row r="106" spans="1:17" s="34" customFormat="1" ht="30" x14ac:dyDescent="0.25">
      <c r="A106" s="22" t="s">
        <v>274</v>
      </c>
      <c r="B106" s="23" t="s">
        <v>277</v>
      </c>
      <c r="C106" s="46" t="s">
        <v>278</v>
      </c>
      <c r="D106" s="60" t="s">
        <v>127</v>
      </c>
      <c r="E106" s="87">
        <v>680</v>
      </c>
      <c r="F106" s="61">
        <v>0.19</v>
      </c>
      <c r="G106" s="27">
        <f t="shared" si="1"/>
        <v>129.19999999999999</v>
      </c>
      <c r="H106" s="200"/>
      <c r="I106" s="201"/>
      <c r="J106" s="83"/>
      <c r="Q106" s="116"/>
    </row>
    <row r="107" spans="1:17" s="34" customFormat="1" ht="30" x14ac:dyDescent="0.25">
      <c r="A107" s="22" t="s">
        <v>274</v>
      </c>
      <c r="B107" s="23" t="s">
        <v>279</v>
      </c>
      <c r="C107" s="46" t="s">
        <v>133</v>
      </c>
      <c r="D107" s="25" t="s">
        <v>63</v>
      </c>
      <c r="E107" s="87">
        <v>7390</v>
      </c>
      <c r="F107" s="61">
        <v>5.56</v>
      </c>
      <c r="G107" s="27">
        <f t="shared" si="1"/>
        <v>41088.400000000001</v>
      </c>
      <c r="H107" s="200"/>
      <c r="I107" s="83"/>
      <c r="J107" s="83"/>
    </row>
    <row r="108" spans="1:17" s="34" customFormat="1" ht="30.75" thickBot="1" x14ac:dyDescent="0.3">
      <c r="A108" s="22" t="s">
        <v>274</v>
      </c>
      <c r="B108" s="23" t="s">
        <v>280</v>
      </c>
      <c r="C108" s="46" t="s">
        <v>135</v>
      </c>
      <c r="D108" s="25" t="s">
        <v>63</v>
      </c>
      <c r="E108" s="87">
        <v>7626</v>
      </c>
      <c r="F108" s="61">
        <v>1.82</v>
      </c>
      <c r="G108" s="27">
        <f t="shared" si="1"/>
        <v>13879.32</v>
      </c>
      <c r="H108" s="200"/>
      <c r="I108" s="201"/>
      <c r="J108" s="83"/>
    </row>
    <row r="109" spans="1:17" s="34" customFormat="1" ht="30.75" thickBot="1" x14ac:dyDescent="0.3">
      <c r="A109" s="57" t="s">
        <v>274</v>
      </c>
      <c r="B109" s="62" t="s">
        <v>281</v>
      </c>
      <c r="C109" s="49" t="s">
        <v>137</v>
      </c>
      <c r="D109" s="63" t="s">
        <v>63</v>
      </c>
      <c r="E109" s="141">
        <v>28</v>
      </c>
      <c r="F109" s="59">
        <v>4.9400000000000004</v>
      </c>
      <c r="G109" s="55">
        <f t="shared" si="1"/>
        <v>138.32</v>
      </c>
      <c r="H109" s="210" t="s">
        <v>156</v>
      </c>
      <c r="I109" s="211">
        <f>ROUND(SUM(G101:G109),2)</f>
        <v>87120.44</v>
      </c>
      <c r="J109" s="83"/>
    </row>
    <row r="110" spans="1:17" s="34" customFormat="1" ht="45" x14ac:dyDescent="0.25">
      <c r="A110" s="16" t="s">
        <v>282</v>
      </c>
      <c r="B110" s="17" t="s">
        <v>158</v>
      </c>
      <c r="C110" s="44" t="s">
        <v>141</v>
      </c>
      <c r="D110" s="64" t="s">
        <v>127</v>
      </c>
      <c r="E110" s="138">
        <v>4640</v>
      </c>
      <c r="F110" s="45">
        <v>35.799999999999997</v>
      </c>
      <c r="G110" s="21">
        <f t="shared" si="1"/>
        <v>166112</v>
      </c>
      <c r="H110" s="200"/>
      <c r="I110" s="201"/>
      <c r="J110" s="83"/>
    </row>
    <row r="111" spans="1:17" s="34" customFormat="1" ht="45.75" thickBot="1" x14ac:dyDescent="0.3">
      <c r="A111" s="22" t="s">
        <v>282</v>
      </c>
      <c r="B111" s="23" t="s">
        <v>160</v>
      </c>
      <c r="C111" s="46" t="s">
        <v>283</v>
      </c>
      <c r="D111" s="60" t="s">
        <v>127</v>
      </c>
      <c r="E111" s="87">
        <v>168</v>
      </c>
      <c r="F111" s="61">
        <v>42.5</v>
      </c>
      <c r="G111" s="27">
        <f t="shared" si="1"/>
        <v>7140</v>
      </c>
      <c r="H111" s="200"/>
      <c r="I111" s="201"/>
      <c r="J111" s="83"/>
    </row>
    <row r="112" spans="1:17" s="34" customFormat="1" ht="45.75" thickBot="1" x14ac:dyDescent="0.3">
      <c r="A112" s="22" t="s">
        <v>282</v>
      </c>
      <c r="B112" s="23" t="s">
        <v>162</v>
      </c>
      <c r="C112" s="191" t="s">
        <v>906</v>
      </c>
      <c r="D112" s="60" t="s">
        <v>127</v>
      </c>
      <c r="E112" s="87">
        <v>2400</v>
      </c>
      <c r="F112" s="61">
        <v>103.2</v>
      </c>
      <c r="G112" s="27">
        <f t="shared" si="1"/>
        <v>247680</v>
      </c>
      <c r="H112" s="210" t="s">
        <v>166</v>
      </c>
      <c r="I112" s="211">
        <f>ROUND(SUM(G110:G112),2)</f>
        <v>420932</v>
      </c>
      <c r="J112" s="83"/>
    </row>
    <row r="113" spans="1:10" s="34" customFormat="1" ht="45" x14ac:dyDescent="0.25">
      <c r="A113" s="16" t="s">
        <v>284</v>
      </c>
      <c r="B113" s="17" t="s">
        <v>168</v>
      </c>
      <c r="C113" s="18" t="s">
        <v>146</v>
      </c>
      <c r="D113" s="64" t="s">
        <v>127</v>
      </c>
      <c r="E113" s="138">
        <v>4160</v>
      </c>
      <c r="F113" s="45">
        <v>26</v>
      </c>
      <c r="G113" s="21">
        <f t="shared" si="1"/>
        <v>108160</v>
      </c>
      <c r="H113" s="200"/>
      <c r="I113" s="201"/>
      <c r="J113" s="83"/>
    </row>
    <row r="114" spans="1:10" s="34" customFormat="1" ht="60" x14ac:dyDescent="0.25">
      <c r="A114" s="22" t="s">
        <v>284</v>
      </c>
      <c r="B114" s="23" t="s">
        <v>170</v>
      </c>
      <c r="C114" s="28" t="s">
        <v>285</v>
      </c>
      <c r="D114" s="60" t="s">
        <v>127</v>
      </c>
      <c r="E114" s="87">
        <v>820</v>
      </c>
      <c r="F114" s="61">
        <v>38</v>
      </c>
      <c r="G114" s="27">
        <f t="shared" si="1"/>
        <v>31160</v>
      </c>
      <c r="H114" s="200"/>
      <c r="I114" s="201"/>
      <c r="J114" s="83"/>
    </row>
    <row r="115" spans="1:10" s="34" customFormat="1" ht="45" x14ac:dyDescent="0.25">
      <c r="A115" s="22" t="s">
        <v>284</v>
      </c>
      <c r="B115" s="23" t="s">
        <v>172</v>
      </c>
      <c r="C115" s="46" t="s">
        <v>148</v>
      </c>
      <c r="D115" s="60" t="s">
        <v>149</v>
      </c>
      <c r="E115" s="87">
        <v>22</v>
      </c>
      <c r="F115" s="61">
        <v>136</v>
      </c>
      <c r="G115" s="27">
        <f t="shared" si="1"/>
        <v>2992</v>
      </c>
      <c r="H115" s="200"/>
      <c r="I115" s="201"/>
      <c r="J115" s="83"/>
    </row>
    <row r="116" spans="1:10" s="34" customFormat="1" ht="45" x14ac:dyDescent="0.25">
      <c r="A116" s="22" t="s">
        <v>284</v>
      </c>
      <c r="B116" s="23" t="s">
        <v>286</v>
      </c>
      <c r="C116" s="46" t="s">
        <v>151</v>
      </c>
      <c r="D116" s="60" t="s">
        <v>149</v>
      </c>
      <c r="E116" s="87">
        <v>17</v>
      </c>
      <c r="F116" s="61">
        <v>136</v>
      </c>
      <c r="G116" s="27">
        <f t="shared" si="1"/>
        <v>2312</v>
      </c>
      <c r="H116" s="200"/>
      <c r="I116" s="201"/>
      <c r="J116" s="83"/>
    </row>
    <row r="117" spans="1:10" s="34" customFormat="1" ht="33.75" x14ac:dyDescent="0.25">
      <c r="A117" s="22" t="s">
        <v>284</v>
      </c>
      <c r="B117" s="23" t="s">
        <v>287</v>
      </c>
      <c r="C117" s="191" t="s">
        <v>888</v>
      </c>
      <c r="D117" s="192" t="s">
        <v>73</v>
      </c>
      <c r="E117" s="168">
        <v>12</v>
      </c>
      <c r="F117" s="61">
        <v>7759.73</v>
      </c>
      <c r="G117" s="27">
        <f t="shared" si="1"/>
        <v>93116.76</v>
      </c>
      <c r="H117" s="200"/>
      <c r="I117" s="201"/>
      <c r="J117" s="83"/>
    </row>
    <row r="118" spans="1:10" s="34" customFormat="1" ht="33.75" x14ac:dyDescent="0.25">
      <c r="A118" s="22" t="s">
        <v>284</v>
      </c>
      <c r="B118" s="23" t="s">
        <v>288</v>
      </c>
      <c r="C118" s="191" t="s">
        <v>889</v>
      </c>
      <c r="D118" s="192" t="s">
        <v>73</v>
      </c>
      <c r="E118" s="168">
        <v>2</v>
      </c>
      <c r="F118" s="61">
        <v>9723.67</v>
      </c>
      <c r="G118" s="27">
        <f t="shared" si="1"/>
        <v>19447.34</v>
      </c>
      <c r="H118" s="200"/>
      <c r="I118" s="201"/>
      <c r="J118" s="83"/>
    </row>
    <row r="119" spans="1:10" s="34" customFormat="1" ht="33.75" x14ac:dyDescent="0.25">
      <c r="A119" s="22" t="s">
        <v>284</v>
      </c>
      <c r="B119" s="23" t="s">
        <v>289</v>
      </c>
      <c r="C119" s="191" t="s">
        <v>890</v>
      </c>
      <c r="D119" s="192" t="s">
        <v>73</v>
      </c>
      <c r="E119" s="168">
        <v>12</v>
      </c>
      <c r="F119" s="61">
        <v>5804.29</v>
      </c>
      <c r="G119" s="27">
        <f t="shared" si="1"/>
        <v>69651.48</v>
      </c>
      <c r="H119" s="200"/>
      <c r="I119" s="201"/>
      <c r="J119" s="83"/>
    </row>
    <row r="120" spans="1:10" s="34" customFormat="1" x14ac:dyDescent="0.25">
      <c r="A120" s="22" t="s">
        <v>284</v>
      </c>
      <c r="B120" s="23" t="s">
        <v>290</v>
      </c>
      <c r="C120" s="46" t="s">
        <v>153</v>
      </c>
      <c r="D120" s="60" t="s">
        <v>73</v>
      </c>
      <c r="E120" s="87">
        <v>25</v>
      </c>
      <c r="F120" s="61">
        <v>20</v>
      </c>
      <c r="G120" s="27">
        <f t="shared" si="1"/>
        <v>500</v>
      </c>
      <c r="H120" s="200"/>
      <c r="I120" s="201"/>
      <c r="J120" s="83"/>
    </row>
    <row r="121" spans="1:10" s="34" customFormat="1" x14ac:dyDescent="0.25">
      <c r="A121" s="22" t="s">
        <v>284</v>
      </c>
      <c r="B121" s="23" t="s">
        <v>291</v>
      </c>
      <c r="C121" s="46" t="s">
        <v>155</v>
      </c>
      <c r="D121" s="60" t="s">
        <v>73</v>
      </c>
      <c r="E121" s="87">
        <v>48</v>
      </c>
      <c r="F121" s="61">
        <v>990</v>
      </c>
      <c r="G121" s="27">
        <f t="shared" si="1"/>
        <v>47520</v>
      </c>
      <c r="H121" s="200"/>
      <c r="I121" s="201"/>
      <c r="J121" s="83"/>
    </row>
    <row r="122" spans="1:10" s="34" customFormat="1" x14ac:dyDescent="0.25">
      <c r="A122" s="22" t="s">
        <v>284</v>
      </c>
      <c r="B122" s="23" t="s">
        <v>293</v>
      </c>
      <c r="C122" s="46" t="s">
        <v>294</v>
      </c>
      <c r="D122" s="66" t="s">
        <v>127</v>
      </c>
      <c r="E122" s="87">
        <v>102</v>
      </c>
      <c r="F122" s="67">
        <v>35.799999999999997</v>
      </c>
      <c r="G122" s="27">
        <f t="shared" si="1"/>
        <v>3651.6</v>
      </c>
      <c r="H122" s="200"/>
      <c r="I122" s="201"/>
      <c r="J122" s="83"/>
    </row>
    <row r="123" spans="1:10" s="34" customFormat="1" ht="15.75" thickBot="1" x14ac:dyDescent="0.3">
      <c r="A123" s="22" t="s">
        <v>284</v>
      </c>
      <c r="B123" s="23" t="s">
        <v>295</v>
      </c>
      <c r="C123" s="65" t="s">
        <v>296</v>
      </c>
      <c r="D123" s="66" t="s">
        <v>73</v>
      </c>
      <c r="E123" s="87">
        <v>40</v>
      </c>
      <c r="F123" s="67">
        <v>49.5</v>
      </c>
      <c r="G123" s="27">
        <f t="shared" si="1"/>
        <v>1980</v>
      </c>
      <c r="H123" s="200"/>
      <c r="I123" s="201"/>
      <c r="J123" s="83"/>
    </row>
    <row r="124" spans="1:10" s="34" customFormat="1" ht="29.25" thickBot="1" x14ac:dyDescent="0.3">
      <c r="A124" s="57" t="s">
        <v>284</v>
      </c>
      <c r="B124" s="62" t="s">
        <v>398</v>
      </c>
      <c r="C124" s="49" t="s">
        <v>399</v>
      </c>
      <c r="D124" s="63" t="s">
        <v>63</v>
      </c>
      <c r="E124" s="141">
        <v>60</v>
      </c>
      <c r="F124" s="59">
        <v>69.84</v>
      </c>
      <c r="G124" s="55">
        <f t="shared" si="1"/>
        <v>4190.3999999999996</v>
      </c>
      <c r="H124" s="210" t="s">
        <v>174</v>
      </c>
      <c r="I124" s="211">
        <f>ROUND(SUM(G113:G124),2)</f>
        <v>384681.58</v>
      </c>
      <c r="J124" s="83"/>
    </row>
    <row r="125" spans="1:10" s="34" customFormat="1" ht="30" customHeight="1" x14ac:dyDescent="0.25">
      <c r="A125" s="22" t="s">
        <v>297</v>
      </c>
      <c r="B125" s="23" t="s">
        <v>176</v>
      </c>
      <c r="C125" s="46" t="s">
        <v>298</v>
      </c>
      <c r="D125" s="60" t="s">
        <v>73</v>
      </c>
      <c r="E125" s="87">
        <v>120</v>
      </c>
      <c r="F125" s="61">
        <v>21.1</v>
      </c>
      <c r="G125" s="27">
        <f t="shared" si="1"/>
        <v>2532</v>
      </c>
      <c r="H125" s="238"/>
      <c r="I125" s="83"/>
      <c r="J125" s="83"/>
    </row>
    <row r="126" spans="1:10" s="34" customFormat="1" ht="30" customHeight="1" x14ac:dyDescent="0.25">
      <c r="A126" s="22" t="s">
        <v>297</v>
      </c>
      <c r="B126" s="23" t="s">
        <v>299</v>
      </c>
      <c r="C126" s="46" t="s">
        <v>159</v>
      </c>
      <c r="D126" s="60" t="s">
        <v>73</v>
      </c>
      <c r="E126" s="87">
        <v>26</v>
      </c>
      <c r="F126" s="61">
        <v>55.8</v>
      </c>
      <c r="G126" s="27">
        <f t="shared" si="1"/>
        <v>1450.8</v>
      </c>
      <c r="H126" s="238"/>
      <c r="I126" s="83"/>
      <c r="J126" s="83"/>
    </row>
    <row r="127" spans="1:10" s="34" customFormat="1" ht="30" customHeight="1" x14ac:dyDescent="0.25">
      <c r="A127" s="22" t="s">
        <v>297</v>
      </c>
      <c r="B127" s="23" t="s">
        <v>300</v>
      </c>
      <c r="C127" s="46" t="s">
        <v>161</v>
      </c>
      <c r="D127" s="60" t="s">
        <v>127</v>
      </c>
      <c r="E127" s="87">
        <v>104</v>
      </c>
      <c r="F127" s="61">
        <v>19.5</v>
      </c>
      <c r="G127" s="27">
        <f t="shared" si="1"/>
        <v>2028</v>
      </c>
      <c r="H127" s="238"/>
      <c r="I127" s="83"/>
      <c r="J127" s="83"/>
    </row>
    <row r="128" spans="1:10" s="34" customFormat="1" ht="30" customHeight="1" x14ac:dyDescent="0.25">
      <c r="A128" s="22" t="s">
        <v>297</v>
      </c>
      <c r="B128" s="23" t="s">
        <v>301</v>
      </c>
      <c r="C128" s="46" t="s">
        <v>163</v>
      </c>
      <c r="D128" s="60" t="s">
        <v>73</v>
      </c>
      <c r="E128" s="87">
        <v>37</v>
      </c>
      <c r="F128" s="61">
        <v>27.9</v>
      </c>
      <c r="G128" s="27">
        <f t="shared" si="1"/>
        <v>1032.3</v>
      </c>
      <c r="H128" s="238"/>
      <c r="I128" s="83"/>
      <c r="J128" s="83"/>
    </row>
    <row r="129" spans="1:10" s="34" customFormat="1" ht="30" customHeight="1" thickBot="1" x14ac:dyDescent="0.3">
      <c r="A129" s="22" t="s">
        <v>297</v>
      </c>
      <c r="B129" s="23" t="s">
        <v>302</v>
      </c>
      <c r="C129" s="46" t="s">
        <v>400</v>
      </c>
      <c r="D129" s="60" t="s">
        <v>73</v>
      </c>
      <c r="E129" s="87">
        <v>1</v>
      </c>
      <c r="F129" s="61">
        <v>41.8</v>
      </c>
      <c r="G129" s="27">
        <f t="shared" si="1"/>
        <v>41.8</v>
      </c>
      <c r="H129" s="238"/>
      <c r="I129" s="83"/>
      <c r="J129" s="83"/>
    </row>
    <row r="130" spans="1:10" s="34" customFormat="1" ht="30" customHeight="1" thickBot="1" x14ac:dyDescent="0.3">
      <c r="A130" s="57" t="s">
        <v>297</v>
      </c>
      <c r="B130" s="62" t="s">
        <v>304</v>
      </c>
      <c r="C130" s="49" t="s">
        <v>165</v>
      </c>
      <c r="D130" s="68" t="s">
        <v>63</v>
      </c>
      <c r="E130" s="141">
        <v>28</v>
      </c>
      <c r="F130" s="59">
        <v>108.8</v>
      </c>
      <c r="G130" s="55">
        <f t="shared" si="1"/>
        <v>3046.4</v>
      </c>
      <c r="H130" s="239" t="s">
        <v>178</v>
      </c>
      <c r="I130" s="211">
        <f>ROUND(SUM(G125:G130),2)</f>
        <v>10131.299999999999</v>
      </c>
      <c r="J130" s="83"/>
    </row>
    <row r="131" spans="1:10" s="34" customFormat="1" ht="45" x14ac:dyDescent="0.25">
      <c r="A131" s="105" t="s">
        <v>305</v>
      </c>
      <c r="B131" s="106" t="s">
        <v>306</v>
      </c>
      <c r="C131" s="107" t="s">
        <v>307</v>
      </c>
      <c r="D131" s="108" t="s">
        <v>127</v>
      </c>
      <c r="E131" s="145">
        <v>615</v>
      </c>
      <c r="F131" s="109">
        <v>2.34</v>
      </c>
      <c r="G131" s="110">
        <f t="shared" si="1"/>
        <v>1439.1</v>
      </c>
      <c r="H131" s="83"/>
      <c r="I131" s="83"/>
      <c r="J131" s="83"/>
    </row>
    <row r="132" spans="1:10" s="34" customFormat="1" ht="45" x14ac:dyDescent="0.25">
      <c r="A132" s="22" t="s">
        <v>305</v>
      </c>
      <c r="B132" s="69" t="s">
        <v>308</v>
      </c>
      <c r="C132" s="46" t="s">
        <v>169</v>
      </c>
      <c r="D132" s="70" t="s">
        <v>127</v>
      </c>
      <c r="E132" s="87">
        <v>9510</v>
      </c>
      <c r="F132" s="61">
        <v>2.34</v>
      </c>
      <c r="G132" s="27">
        <f t="shared" si="1"/>
        <v>22253.4</v>
      </c>
      <c r="H132" s="200"/>
      <c r="I132" s="201"/>
      <c r="J132" s="83"/>
    </row>
    <row r="133" spans="1:10" s="34" customFormat="1" ht="45" x14ac:dyDescent="0.25">
      <c r="A133" s="22" t="s">
        <v>305</v>
      </c>
      <c r="B133" s="69" t="s">
        <v>309</v>
      </c>
      <c r="C133" s="46" t="s">
        <v>171</v>
      </c>
      <c r="D133" s="70" t="s">
        <v>127</v>
      </c>
      <c r="E133" s="87">
        <v>2230</v>
      </c>
      <c r="F133" s="61">
        <v>0.59</v>
      </c>
      <c r="G133" s="27">
        <f t="shared" si="1"/>
        <v>1315.7</v>
      </c>
      <c r="H133" s="200"/>
      <c r="I133" s="201"/>
      <c r="J133" s="83"/>
    </row>
    <row r="134" spans="1:10" s="34" customFormat="1" ht="45" x14ac:dyDescent="0.25">
      <c r="A134" s="22" t="s">
        <v>305</v>
      </c>
      <c r="B134" s="69" t="s">
        <v>310</v>
      </c>
      <c r="C134" s="46" t="s">
        <v>311</v>
      </c>
      <c r="D134" s="70" t="s">
        <v>127</v>
      </c>
      <c r="E134" s="87">
        <v>162</v>
      </c>
      <c r="F134" s="61">
        <v>1.17</v>
      </c>
      <c r="G134" s="27">
        <f t="shared" si="1"/>
        <v>189.54</v>
      </c>
      <c r="H134" s="200"/>
      <c r="I134" s="201"/>
      <c r="J134" s="83"/>
    </row>
    <row r="135" spans="1:10" s="34" customFormat="1" ht="45" x14ac:dyDescent="0.25">
      <c r="A135" s="22" t="s">
        <v>305</v>
      </c>
      <c r="B135" s="69" t="s">
        <v>401</v>
      </c>
      <c r="C135" s="46" t="s">
        <v>402</v>
      </c>
      <c r="D135" s="70" t="s">
        <v>127</v>
      </c>
      <c r="E135" s="87">
        <v>246</v>
      </c>
      <c r="F135" s="61">
        <v>1.22</v>
      </c>
      <c r="G135" s="27">
        <f t="shared" si="1"/>
        <v>300.12</v>
      </c>
      <c r="H135" s="200"/>
      <c r="I135" s="201"/>
      <c r="J135" s="83"/>
    </row>
    <row r="136" spans="1:10" s="34" customFormat="1" ht="45" x14ac:dyDescent="0.25">
      <c r="A136" s="22" t="s">
        <v>305</v>
      </c>
      <c r="B136" s="69" t="s">
        <v>403</v>
      </c>
      <c r="C136" s="46" t="s">
        <v>404</v>
      </c>
      <c r="D136" s="66" t="s">
        <v>63</v>
      </c>
      <c r="E136" s="87">
        <v>9</v>
      </c>
      <c r="F136" s="61">
        <v>20.5</v>
      </c>
      <c r="G136" s="27">
        <f t="shared" si="1"/>
        <v>184.5</v>
      </c>
      <c r="H136" s="200"/>
      <c r="I136" s="201"/>
      <c r="J136" s="83"/>
    </row>
    <row r="137" spans="1:10" s="34" customFormat="1" ht="45.75" thickBot="1" x14ac:dyDescent="0.3">
      <c r="A137" s="22" t="s">
        <v>305</v>
      </c>
      <c r="B137" s="69" t="s">
        <v>405</v>
      </c>
      <c r="C137" s="46" t="s">
        <v>406</v>
      </c>
      <c r="D137" s="70" t="s">
        <v>63</v>
      </c>
      <c r="E137" s="87">
        <v>250</v>
      </c>
      <c r="F137" s="61">
        <v>20.5</v>
      </c>
      <c r="G137" s="27">
        <f t="shared" si="1"/>
        <v>5125</v>
      </c>
      <c r="H137" s="200"/>
      <c r="I137" s="201"/>
      <c r="J137" s="83"/>
    </row>
    <row r="138" spans="1:10" s="34" customFormat="1" ht="45.75" thickBot="1" x14ac:dyDescent="0.3">
      <c r="A138" s="22" t="s">
        <v>305</v>
      </c>
      <c r="B138" s="69" t="s">
        <v>407</v>
      </c>
      <c r="C138" s="46" t="s">
        <v>408</v>
      </c>
      <c r="D138" s="70" t="s">
        <v>63</v>
      </c>
      <c r="E138" s="87">
        <v>6</v>
      </c>
      <c r="F138" s="61">
        <v>20.5</v>
      </c>
      <c r="G138" s="27">
        <f t="shared" si="1"/>
        <v>123</v>
      </c>
      <c r="H138" s="239" t="s">
        <v>312</v>
      </c>
      <c r="I138" s="211">
        <f>ROUND(SUM(G131:G138),2)</f>
        <v>30930.36</v>
      </c>
      <c r="J138" s="83"/>
    </row>
    <row r="139" spans="1:10" s="34" customFormat="1" x14ac:dyDescent="0.25">
      <c r="A139" s="16" t="s">
        <v>409</v>
      </c>
      <c r="B139" s="97" t="s">
        <v>314</v>
      </c>
      <c r="C139" s="44" t="s">
        <v>410</v>
      </c>
      <c r="D139" s="99" t="s">
        <v>127</v>
      </c>
      <c r="E139" s="138">
        <v>39</v>
      </c>
      <c r="F139" s="45">
        <v>13.63</v>
      </c>
      <c r="G139" s="21">
        <f t="shared" si="1"/>
        <v>531.57000000000005</v>
      </c>
      <c r="H139" s="200"/>
      <c r="I139" s="201"/>
      <c r="J139" s="83"/>
    </row>
    <row r="140" spans="1:10" s="34" customFormat="1" x14ac:dyDescent="0.25">
      <c r="A140" s="22" t="s">
        <v>409</v>
      </c>
      <c r="B140" s="69" t="s">
        <v>316</v>
      </c>
      <c r="C140" s="46" t="s">
        <v>411</v>
      </c>
      <c r="D140" s="248" t="s">
        <v>127</v>
      </c>
      <c r="E140" s="87">
        <v>39</v>
      </c>
      <c r="F140" s="61">
        <v>9.15</v>
      </c>
      <c r="G140" s="27">
        <f t="shared" si="1"/>
        <v>356.85</v>
      </c>
      <c r="H140" s="200"/>
      <c r="I140" s="201"/>
      <c r="J140" s="83"/>
    </row>
    <row r="141" spans="1:10" s="34" customFormat="1" ht="15.75" thickBot="1" x14ac:dyDescent="0.3">
      <c r="A141" s="22" t="s">
        <v>409</v>
      </c>
      <c r="B141" s="69" t="s">
        <v>318</v>
      </c>
      <c r="C141" s="46" t="s">
        <v>412</v>
      </c>
      <c r="D141" s="248" t="s">
        <v>127</v>
      </c>
      <c r="E141" s="87">
        <v>39</v>
      </c>
      <c r="F141" s="61">
        <v>1.51</v>
      </c>
      <c r="G141" s="27">
        <f t="shared" si="1"/>
        <v>58.89</v>
      </c>
      <c r="H141" s="200"/>
      <c r="I141" s="201"/>
      <c r="J141" s="83"/>
    </row>
    <row r="142" spans="1:10" s="34" customFormat="1" ht="29.25" thickBot="1" x14ac:dyDescent="0.3">
      <c r="A142" s="57" t="s">
        <v>409</v>
      </c>
      <c r="B142" s="103" t="s">
        <v>413</v>
      </c>
      <c r="C142" s="49" t="s">
        <v>414</v>
      </c>
      <c r="D142" s="294" t="s">
        <v>127</v>
      </c>
      <c r="E142" s="141">
        <v>39</v>
      </c>
      <c r="F142" s="59">
        <v>5</v>
      </c>
      <c r="G142" s="55">
        <f t="shared" si="1"/>
        <v>195</v>
      </c>
      <c r="H142" s="239" t="s">
        <v>319</v>
      </c>
      <c r="I142" s="211">
        <f>ROUND(SUM(G139:G142),2)</f>
        <v>1142.31</v>
      </c>
      <c r="J142" s="83"/>
    </row>
    <row r="143" spans="1:10" s="34" customFormat="1" ht="45" x14ac:dyDescent="0.25">
      <c r="A143" s="22" t="s">
        <v>415</v>
      </c>
      <c r="B143" s="69" t="s">
        <v>416</v>
      </c>
      <c r="C143" s="46" t="s">
        <v>417</v>
      </c>
      <c r="D143" s="70" t="s">
        <v>73</v>
      </c>
      <c r="E143" s="87">
        <v>1</v>
      </c>
      <c r="F143" s="61">
        <v>17381.47</v>
      </c>
      <c r="G143" s="27">
        <f t="shared" si="1"/>
        <v>17381.47</v>
      </c>
      <c r="H143" s="200"/>
      <c r="I143" s="201"/>
      <c r="J143" s="83"/>
    </row>
    <row r="144" spans="1:10" s="34" customFormat="1" ht="18.75" thickBot="1" x14ac:dyDescent="0.3">
      <c r="A144" s="22" t="s">
        <v>415</v>
      </c>
      <c r="B144" s="69" t="s">
        <v>418</v>
      </c>
      <c r="C144" s="46" t="s">
        <v>317</v>
      </c>
      <c r="D144" s="102" t="s">
        <v>256</v>
      </c>
      <c r="E144" s="87">
        <v>70</v>
      </c>
      <c r="F144" s="61">
        <v>46.5</v>
      </c>
      <c r="G144" s="27">
        <f t="shared" si="1"/>
        <v>3255</v>
      </c>
      <c r="H144" s="200"/>
      <c r="I144" s="201"/>
      <c r="J144" s="83"/>
    </row>
    <row r="145" spans="1:10" s="34" customFormat="1" ht="75" customHeight="1" thickBot="1" x14ac:dyDescent="0.3">
      <c r="A145" s="295" t="s">
        <v>415</v>
      </c>
      <c r="B145" s="111" t="s">
        <v>419</v>
      </c>
      <c r="C145" s="112" t="s">
        <v>177</v>
      </c>
      <c r="D145" s="113" t="s">
        <v>149</v>
      </c>
      <c r="E145" s="146">
        <v>1</v>
      </c>
      <c r="F145" s="114">
        <v>4800</v>
      </c>
      <c r="G145" s="55">
        <f t="shared" si="1"/>
        <v>4800</v>
      </c>
      <c r="H145" s="239" t="s">
        <v>420</v>
      </c>
      <c r="I145" s="211">
        <f>ROUND(SUM(G143:G145),2)</f>
        <v>25436.47</v>
      </c>
      <c r="J145" s="83"/>
    </row>
    <row r="146" spans="1:10" ht="44.25" customHeight="1" thickBot="1" x14ac:dyDescent="0.3">
      <c r="A146" s="281"/>
      <c r="B146" s="281"/>
      <c r="C146" s="281"/>
      <c r="D146" s="282"/>
      <c r="E146" s="283"/>
      <c r="F146" s="221" t="s">
        <v>421</v>
      </c>
      <c r="G146" s="82">
        <f>SUM(G5:G145)</f>
        <v>4787832.1100000003</v>
      </c>
      <c r="H146" s="199"/>
      <c r="I146" s="201"/>
      <c r="J146" s="84"/>
    </row>
    <row r="147" spans="1:10" x14ac:dyDescent="0.25">
      <c r="G147" s="84"/>
      <c r="H147" s="193"/>
      <c r="I147" s="84"/>
      <c r="J147" s="84"/>
    </row>
    <row r="148" spans="1:10" x14ac:dyDescent="0.25">
      <c r="C148" s="34"/>
    </row>
  </sheetData>
  <sheetProtection algorithmName="SHA-512" hashValue="+j5vutPL6bgRKKtUZ8T+mTUMTDrIRLatgdPSmdEMdjdSp1ClWVylJfAMI2lntK6Kfe68tUKzOH+0coPaqs7iiQ==" saltValue="3CjQXtT6h4Mlx86BZF0+fw==" spinCount="100000" sheet="1" objects="1" scenarios="1"/>
  <mergeCells count="4">
    <mergeCell ref="A3:E3"/>
    <mergeCell ref="H77:H93"/>
    <mergeCell ref="H95:H99"/>
    <mergeCell ref="A1:G1"/>
  </mergeCells>
  <pageMargins left="0.7" right="0.359375" top="0.75" bottom="0.75" header="0.3" footer="0.3"/>
  <pageSetup paperSize="9" scale="60" orientation="portrait" r:id="rId1"/>
  <rowBreaks count="1" manualBreakCount="1">
    <brk id="106" max="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42"/>
  <sheetViews>
    <sheetView topLeftCell="A21" zoomScale="112" zoomScaleNormal="112" workbookViewId="0">
      <selection activeCell="F5" sqref="F5:F41"/>
    </sheetView>
  </sheetViews>
  <sheetFormatPr defaultColWidth="9.140625" defaultRowHeight="15" x14ac:dyDescent="0.25"/>
  <cols>
    <col min="1" max="1" width="31.7109375" style="218" bestFit="1" customWidth="1"/>
    <col min="2" max="2" width="8.28515625" style="218" bestFit="1" customWidth="1"/>
    <col min="3" max="3" width="86.42578125" style="218" customWidth="1"/>
    <col min="4" max="4" width="9.140625" style="218"/>
    <col min="5" max="5" width="16.28515625" style="220" customWidth="1"/>
    <col min="6" max="6" width="21.5703125" style="218" customWidth="1"/>
    <col min="7" max="7" width="14.7109375" style="218" customWidth="1"/>
    <col min="8" max="8" width="21.5703125" style="218" customWidth="1"/>
    <col min="9" max="9" width="16.140625" style="218" customWidth="1"/>
    <col min="10" max="16384" width="9.140625" style="218"/>
  </cols>
  <sheetData>
    <row r="1" spans="1:9" s="5" customFormat="1" ht="40.15" customHeight="1" x14ac:dyDescent="0.25">
      <c r="A1" s="321" t="s">
        <v>377</v>
      </c>
      <c r="B1" s="321"/>
      <c r="C1" s="321"/>
      <c r="D1" s="321"/>
      <c r="E1" s="321"/>
      <c r="F1" s="321"/>
      <c r="G1" s="321"/>
      <c r="H1" s="4"/>
    </row>
    <row r="2" spans="1:9" s="5" customFormat="1" ht="21.75" customHeight="1" thickBot="1" x14ac:dyDescent="0.3">
      <c r="A2" s="213"/>
      <c r="B2" s="213"/>
      <c r="C2" s="214"/>
      <c r="D2" s="213"/>
      <c r="E2" s="215"/>
      <c r="F2" s="213"/>
      <c r="G2" s="213"/>
      <c r="H2" s="4"/>
    </row>
    <row r="3" spans="1:9" x14ac:dyDescent="0.25">
      <c r="A3" s="316" t="s">
        <v>422</v>
      </c>
      <c r="B3" s="317"/>
      <c r="C3" s="317"/>
      <c r="D3" s="317"/>
      <c r="E3" s="317"/>
      <c r="F3" s="216"/>
      <c r="G3" s="217"/>
      <c r="H3" s="4"/>
      <c r="I3" s="5"/>
    </row>
    <row r="4" spans="1:9" ht="43.5" thickBot="1" x14ac:dyDescent="0.3">
      <c r="A4" s="176" t="s">
        <v>51</v>
      </c>
      <c r="B4" s="177" t="s">
        <v>52</v>
      </c>
      <c r="C4" s="178" t="s">
        <v>53</v>
      </c>
      <c r="D4" s="179" t="s">
        <v>54</v>
      </c>
      <c r="E4" s="180" t="s">
        <v>55</v>
      </c>
      <c r="F4" s="219" t="s">
        <v>56</v>
      </c>
      <c r="G4" s="182" t="s">
        <v>57</v>
      </c>
      <c r="H4" s="193"/>
      <c r="I4" s="84"/>
    </row>
    <row r="5" spans="1:9" x14ac:dyDescent="0.25">
      <c r="A5" s="16" t="s">
        <v>322</v>
      </c>
      <c r="B5" s="97" t="s">
        <v>59</v>
      </c>
      <c r="C5" s="194" t="s">
        <v>323</v>
      </c>
      <c r="D5" s="195" t="s">
        <v>68</v>
      </c>
      <c r="E5" s="196">
        <v>12110</v>
      </c>
      <c r="F5" s="183">
        <v>5.7</v>
      </c>
      <c r="G5" s="21">
        <f t="shared" ref="G5:G41" si="0">ROUND((E5*F5),2)</f>
        <v>69027</v>
      </c>
      <c r="H5" s="193"/>
      <c r="I5" s="84"/>
    </row>
    <row r="6" spans="1:9" x14ac:dyDescent="0.25">
      <c r="A6" s="22" t="s">
        <v>322</v>
      </c>
      <c r="B6" s="69" t="s">
        <v>6</v>
      </c>
      <c r="C6" s="29" t="s">
        <v>324</v>
      </c>
      <c r="D6" s="102" t="s">
        <v>68</v>
      </c>
      <c r="E6" s="197">
        <v>10953</v>
      </c>
      <c r="F6" s="184">
        <v>3.04</v>
      </c>
      <c r="G6" s="27">
        <f t="shared" si="0"/>
        <v>33297.120000000003</v>
      </c>
      <c r="H6" s="193"/>
      <c r="I6" s="84"/>
    </row>
    <row r="7" spans="1:9" x14ac:dyDescent="0.25">
      <c r="A7" s="22" t="s">
        <v>322</v>
      </c>
      <c r="B7" s="69" t="s">
        <v>10</v>
      </c>
      <c r="C7" s="29" t="s">
        <v>325</v>
      </c>
      <c r="D7" s="102" t="s">
        <v>68</v>
      </c>
      <c r="E7" s="197">
        <v>10953</v>
      </c>
      <c r="F7" s="184">
        <v>3.99</v>
      </c>
      <c r="G7" s="27">
        <f t="shared" si="0"/>
        <v>43702.47</v>
      </c>
      <c r="H7" s="193"/>
      <c r="I7" s="84"/>
    </row>
    <row r="8" spans="1:9" x14ac:dyDescent="0.25">
      <c r="A8" s="22" t="s">
        <v>322</v>
      </c>
      <c r="B8" s="69" t="s">
        <v>14</v>
      </c>
      <c r="C8" s="29" t="s">
        <v>326</v>
      </c>
      <c r="D8" s="102" t="s">
        <v>68</v>
      </c>
      <c r="E8" s="197">
        <v>340</v>
      </c>
      <c r="F8" s="184">
        <v>13.6</v>
      </c>
      <c r="G8" s="27">
        <f t="shared" si="0"/>
        <v>4624</v>
      </c>
      <c r="H8" s="193"/>
      <c r="I8" s="84"/>
    </row>
    <row r="9" spans="1:9" x14ac:dyDescent="0.25">
      <c r="A9" s="22" t="s">
        <v>322</v>
      </c>
      <c r="B9" s="69" t="s">
        <v>16</v>
      </c>
      <c r="C9" s="29" t="s">
        <v>423</v>
      </c>
      <c r="D9" s="102" t="s">
        <v>65</v>
      </c>
      <c r="E9" s="197">
        <v>369</v>
      </c>
      <c r="F9" s="184">
        <v>79.540000000000006</v>
      </c>
      <c r="G9" s="27">
        <f t="shared" si="0"/>
        <v>29350.26</v>
      </c>
      <c r="H9" s="193"/>
      <c r="I9" s="84"/>
    </row>
    <row r="10" spans="1:9" ht="30" x14ac:dyDescent="0.25">
      <c r="A10" s="22" t="s">
        <v>322</v>
      </c>
      <c r="B10" s="69" t="s">
        <v>20</v>
      </c>
      <c r="C10" s="29" t="s">
        <v>328</v>
      </c>
      <c r="D10" s="102" t="s">
        <v>127</v>
      </c>
      <c r="E10" s="198">
        <v>117.746</v>
      </c>
      <c r="F10" s="184">
        <v>266.17</v>
      </c>
      <c r="G10" s="27">
        <f t="shared" si="0"/>
        <v>31340.45</v>
      </c>
      <c r="H10" s="193"/>
      <c r="I10" s="84"/>
    </row>
    <row r="11" spans="1:9" ht="30" x14ac:dyDescent="0.25">
      <c r="A11" s="22" t="s">
        <v>322</v>
      </c>
      <c r="B11" s="69" t="s">
        <v>24</v>
      </c>
      <c r="C11" s="29" t="s">
        <v>424</v>
      </c>
      <c r="D11" s="102" t="s">
        <v>127</v>
      </c>
      <c r="E11" s="198">
        <v>36.630000000000003</v>
      </c>
      <c r="F11" s="184">
        <v>398.39</v>
      </c>
      <c r="G11" s="27">
        <f t="shared" si="0"/>
        <v>14593.03</v>
      </c>
      <c r="H11" s="193"/>
      <c r="I11" s="84"/>
    </row>
    <row r="12" spans="1:9" ht="30" x14ac:dyDescent="0.25">
      <c r="A12" s="22" t="s">
        <v>322</v>
      </c>
      <c r="B12" s="69" t="s">
        <v>28</v>
      </c>
      <c r="C12" s="29" t="s">
        <v>331</v>
      </c>
      <c r="D12" s="102" t="s">
        <v>68</v>
      </c>
      <c r="E12" s="212">
        <v>29.7</v>
      </c>
      <c r="F12" s="184">
        <v>935.59</v>
      </c>
      <c r="G12" s="27">
        <f t="shared" si="0"/>
        <v>27787.02</v>
      </c>
      <c r="H12" s="199"/>
      <c r="I12" s="84"/>
    </row>
    <row r="13" spans="1:9" ht="30" x14ac:dyDescent="0.25">
      <c r="A13" s="22" t="s">
        <v>322</v>
      </c>
      <c r="B13" s="69" t="s">
        <v>34</v>
      </c>
      <c r="C13" s="29" t="s">
        <v>333</v>
      </c>
      <c r="D13" s="102" t="s">
        <v>63</v>
      </c>
      <c r="E13" s="197">
        <v>125</v>
      </c>
      <c r="F13" s="184">
        <v>10.1</v>
      </c>
      <c r="G13" s="27">
        <f t="shared" si="0"/>
        <v>1262.5</v>
      </c>
      <c r="H13" s="200"/>
      <c r="I13" s="201"/>
    </row>
    <row r="14" spans="1:9" ht="30" x14ac:dyDescent="0.25">
      <c r="A14" s="22" t="s">
        <v>322</v>
      </c>
      <c r="B14" s="69" t="s">
        <v>75</v>
      </c>
      <c r="C14" s="29" t="s">
        <v>334</v>
      </c>
      <c r="D14" s="102" t="s">
        <v>63</v>
      </c>
      <c r="E14" s="197">
        <v>1600</v>
      </c>
      <c r="F14" s="184">
        <v>1.01</v>
      </c>
      <c r="G14" s="27">
        <f t="shared" si="0"/>
        <v>1616</v>
      </c>
      <c r="H14" s="200"/>
      <c r="I14" s="201"/>
    </row>
    <row r="15" spans="1:9" x14ac:dyDescent="0.25">
      <c r="A15" s="22" t="s">
        <v>322</v>
      </c>
      <c r="B15" s="69" t="s">
        <v>193</v>
      </c>
      <c r="C15" s="202" t="s">
        <v>335</v>
      </c>
      <c r="D15" s="102" t="s">
        <v>63</v>
      </c>
      <c r="E15" s="197">
        <v>126</v>
      </c>
      <c r="F15" s="184">
        <v>1.1299999999999999</v>
      </c>
      <c r="G15" s="27">
        <f t="shared" si="0"/>
        <v>142.38</v>
      </c>
      <c r="H15" s="200"/>
      <c r="I15" s="203"/>
    </row>
    <row r="16" spans="1:9" x14ac:dyDescent="0.25">
      <c r="A16" s="22" t="s">
        <v>322</v>
      </c>
      <c r="B16" s="69" t="s">
        <v>194</v>
      </c>
      <c r="C16" s="202" t="s">
        <v>336</v>
      </c>
      <c r="D16" s="102" t="s">
        <v>63</v>
      </c>
      <c r="E16" s="197">
        <v>119</v>
      </c>
      <c r="F16" s="184">
        <v>1.24</v>
      </c>
      <c r="G16" s="27">
        <f t="shared" si="0"/>
        <v>147.56</v>
      </c>
      <c r="H16" s="200"/>
      <c r="I16" s="201"/>
    </row>
    <row r="17" spans="1:9" x14ac:dyDescent="0.25">
      <c r="A17" s="22" t="s">
        <v>322</v>
      </c>
      <c r="B17" s="69" t="s">
        <v>195</v>
      </c>
      <c r="C17" s="24" t="s">
        <v>337</v>
      </c>
      <c r="D17" s="102" t="s">
        <v>63</v>
      </c>
      <c r="E17" s="197">
        <v>32</v>
      </c>
      <c r="F17" s="184">
        <v>9.33</v>
      </c>
      <c r="G17" s="27">
        <f t="shared" si="0"/>
        <v>298.56</v>
      </c>
      <c r="H17" s="200"/>
      <c r="I17" s="201"/>
    </row>
    <row r="18" spans="1:9" x14ac:dyDescent="0.25">
      <c r="A18" s="22" t="s">
        <v>322</v>
      </c>
      <c r="B18" s="69" t="s">
        <v>197</v>
      </c>
      <c r="C18" s="202" t="s">
        <v>338</v>
      </c>
      <c r="D18" s="102" t="s">
        <v>68</v>
      </c>
      <c r="E18" s="197">
        <v>87</v>
      </c>
      <c r="F18" s="184">
        <v>22.11</v>
      </c>
      <c r="G18" s="27">
        <f t="shared" si="0"/>
        <v>1923.57</v>
      </c>
      <c r="H18" s="200"/>
      <c r="I18" s="201"/>
    </row>
    <row r="19" spans="1:9" x14ac:dyDescent="0.25">
      <c r="A19" s="22" t="s">
        <v>322</v>
      </c>
      <c r="B19" s="69" t="s">
        <v>199</v>
      </c>
      <c r="C19" s="202" t="s">
        <v>339</v>
      </c>
      <c r="D19" s="102" t="s">
        <v>68</v>
      </c>
      <c r="E19" s="204">
        <v>7.1</v>
      </c>
      <c r="F19" s="184">
        <v>92.5</v>
      </c>
      <c r="G19" s="27">
        <f t="shared" si="0"/>
        <v>656.75</v>
      </c>
      <c r="H19" s="200"/>
      <c r="I19" s="201"/>
    </row>
    <row r="20" spans="1:9" x14ac:dyDescent="0.25">
      <c r="A20" s="22" t="s">
        <v>322</v>
      </c>
      <c r="B20" s="69" t="s">
        <v>201</v>
      </c>
      <c r="C20" s="202" t="s">
        <v>340</v>
      </c>
      <c r="D20" s="102" t="s">
        <v>68</v>
      </c>
      <c r="E20" s="204">
        <v>48.9</v>
      </c>
      <c r="F20" s="184">
        <v>22.11</v>
      </c>
      <c r="G20" s="27">
        <f t="shared" si="0"/>
        <v>1081.18</v>
      </c>
      <c r="H20" s="200"/>
      <c r="I20" s="201"/>
    </row>
    <row r="21" spans="1:9" x14ac:dyDescent="0.25">
      <c r="A21" s="22" t="s">
        <v>322</v>
      </c>
      <c r="B21" s="69" t="s">
        <v>203</v>
      </c>
      <c r="C21" s="202" t="s">
        <v>425</v>
      </c>
      <c r="D21" s="102" t="s">
        <v>68</v>
      </c>
      <c r="E21" s="204">
        <v>0.4</v>
      </c>
      <c r="F21" s="184">
        <v>286.49</v>
      </c>
      <c r="G21" s="27">
        <f t="shared" si="0"/>
        <v>114.6</v>
      </c>
      <c r="H21" s="200"/>
      <c r="I21" s="201"/>
    </row>
    <row r="22" spans="1:9" ht="30" x14ac:dyDescent="0.25">
      <c r="A22" s="22" t="s">
        <v>322</v>
      </c>
      <c r="B22" s="69" t="s">
        <v>205</v>
      </c>
      <c r="C22" s="202" t="s">
        <v>341</v>
      </c>
      <c r="D22" s="102" t="s">
        <v>68</v>
      </c>
      <c r="E22" s="197">
        <v>604</v>
      </c>
      <c r="F22" s="184">
        <v>8.2200000000000006</v>
      </c>
      <c r="G22" s="27">
        <f t="shared" si="0"/>
        <v>4964.88</v>
      </c>
      <c r="H22" s="200"/>
      <c r="I22" s="201"/>
    </row>
    <row r="23" spans="1:9" x14ac:dyDescent="0.25">
      <c r="A23" s="22" t="s">
        <v>322</v>
      </c>
      <c r="B23" s="69" t="s">
        <v>206</v>
      </c>
      <c r="C23" s="29" t="s">
        <v>342</v>
      </c>
      <c r="D23" s="102" t="s">
        <v>68</v>
      </c>
      <c r="E23" s="197">
        <v>50</v>
      </c>
      <c r="F23" s="184">
        <v>92.5</v>
      </c>
      <c r="G23" s="27">
        <f t="shared" si="0"/>
        <v>4625</v>
      </c>
      <c r="H23" s="200"/>
      <c r="I23" s="201"/>
    </row>
    <row r="24" spans="1:9" x14ac:dyDescent="0.25">
      <c r="A24" s="22" t="s">
        <v>322</v>
      </c>
      <c r="B24" s="69" t="s">
        <v>207</v>
      </c>
      <c r="C24" s="29" t="s">
        <v>426</v>
      </c>
      <c r="D24" s="102" t="s">
        <v>68</v>
      </c>
      <c r="E24" s="204">
        <v>2.4</v>
      </c>
      <c r="F24" s="184">
        <v>83.1</v>
      </c>
      <c r="G24" s="27">
        <f t="shared" si="0"/>
        <v>199.44</v>
      </c>
      <c r="H24" s="200"/>
      <c r="I24" s="201"/>
    </row>
    <row r="25" spans="1:9" x14ac:dyDescent="0.25">
      <c r="A25" s="22" t="s">
        <v>322</v>
      </c>
      <c r="B25" s="69" t="s">
        <v>209</v>
      </c>
      <c r="C25" s="29" t="s">
        <v>343</v>
      </c>
      <c r="D25" s="102" t="s">
        <v>127</v>
      </c>
      <c r="E25" s="197">
        <v>1021</v>
      </c>
      <c r="F25" s="184">
        <v>2.87</v>
      </c>
      <c r="G25" s="27">
        <f t="shared" si="0"/>
        <v>2930.27</v>
      </c>
      <c r="H25" s="200"/>
      <c r="I25" s="201"/>
    </row>
    <row r="26" spans="1:9" x14ac:dyDescent="0.25">
      <c r="A26" s="22" t="s">
        <v>322</v>
      </c>
      <c r="B26" s="69" t="s">
        <v>211</v>
      </c>
      <c r="C26" s="29" t="s">
        <v>344</v>
      </c>
      <c r="D26" s="102" t="s">
        <v>332</v>
      </c>
      <c r="E26" s="197">
        <v>1364</v>
      </c>
      <c r="F26" s="184">
        <v>1.21</v>
      </c>
      <c r="G26" s="27">
        <f t="shared" si="0"/>
        <v>1650.44</v>
      </c>
      <c r="H26" s="200"/>
      <c r="I26" s="201"/>
    </row>
    <row r="27" spans="1:9" x14ac:dyDescent="0.25">
      <c r="A27" s="22" t="s">
        <v>322</v>
      </c>
      <c r="B27" s="69" t="s">
        <v>213</v>
      </c>
      <c r="C27" s="29" t="s">
        <v>345</v>
      </c>
      <c r="D27" s="102" t="s">
        <v>68</v>
      </c>
      <c r="E27" s="204">
        <v>7.5</v>
      </c>
      <c r="F27" s="184">
        <v>286.49</v>
      </c>
      <c r="G27" s="27">
        <f t="shared" si="0"/>
        <v>2148.6799999999998</v>
      </c>
      <c r="H27" s="200"/>
      <c r="I27" s="201"/>
    </row>
    <row r="28" spans="1:9" x14ac:dyDescent="0.25">
      <c r="A28" s="22" t="s">
        <v>322</v>
      </c>
      <c r="B28" s="69" t="s">
        <v>215</v>
      </c>
      <c r="C28" s="29" t="s">
        <v>346</v>
      </c>
      <c r="D28" s="102" t="s">
        <v>68</v>
      </c>
      <c r="E28" s="204">
        <v>38.9</v>
      </c>
      <c r="F28" s="184">
        <v>286.49</v>
      </c>
      <c r="G28" s="27">
        <f t="shared" si="0"/>
        <v>11144.46</v>
      </c>
      <c r="H28" s="84"/>
      <c r="I28" s="84"/>
    </row>
    <row r="29" spans="1:9" x14ac:dyDescent="0.25">
      <c r="A29" s="22" t="s">
        <v>322</v>
      </c>
      <c r="B29" s="69" t="s">
        <v>348</v>
      </c>
      <c r="C29" s="29" t="s">
        <v>347</v>
      </c>
      <c r="D29" s="102" t="s">
        <v>68</v>
      </c>
      <c r="E29" s="204">
        <v>4.2</v>
      </c>
      <c r="F29" s="184">
        <v>286.49</v>
      </c>
      <c r="G29" s="27">
        <f t="shared" si="0"/>
        <v>1203.26</v>
      </c>
      <c r="H29" s="200"/>
      <c r="I29" s="201"/>
    </row>
    <row r="30" spans="1:9" x14ac:dyDescent="0.25">
      <c r="A30" s="22" t="s">
        <v>322</v>
      </c>
      <c r="B30" s="69" t="s">
        <v>350</v>
      </c>
      <c r="C30" s="29" t="s">
        <v>427</v>
      </c>
      <c r="D30" s="102" t="s">
        <v>68</v>
      </c>
      <c r="E30" s="204">
        <v>1.6</v>
      </c>
      <c r="F30" s="184">
        <v>286.49</v>
      </c>
      <c r="G30" s="27">
        <f t="shared" si="0"/>
        <v>458.38</v>
      </c>
      <c r="H30" s="200"/>
      <c r="I30" s="201"/>
    </row>
    <row r="31" spans="1:9" x14ac:dyDescent="0.25">
      <c r="A31" s="22" t="s">
        <v>322</v>
      </c>
      <c r="B31" s="69" t="s">
        <v>352</v>
      </c>
      <c r="C31" s="202" t="s">
        <v>353</v>
      </c>
      <c r="D31" s="102" t="s">
        <v>73</v>
      </c>
      <c r="E31" s="197">
        <v>1</v>
      </c>
      <c r="F31" s="184">
        <v>384.31</v>
      </c>
      <c r="G31" s="27">
        <f t="shared" si="0"/>
        <v>384.31</v>
      </c>
      <c r="H31" s="200"/>
      <c r="I31" s="201"/>
    </row>
    <row r="32" spans="1:9" x14ac:dyDescent="0.25">
      <c r="A32" s="22" t="s">
        <v>322</v>
      </c>
      <c r="B32" s="69" t="s">
        <v>354</v>
      </c>
      <c r="C32" s="29" t="s">
        <v>355</v>
      </c>
      <c r="D32" s="102" t="s">
        <v>332</v>
      </c>
      <c r="E32" s="197">
        <v>15</v>
      </c>
      <c r="F32" s="184">
        <v>1.21</v>
      </c>
      <c r="G32" s="27">
        <f t="shared" si="0"/>
        <v>18.149999999999999</v>
      </c>
      <c r="H32" s="200"/>
      <c r="I32" s="201"/>
    </row>
    <row r="33" spans="1:9" x14ac:dyDescent="0.25">
      <c r="A33" s="22" t="s">
        <v>322</v>
      </c>
      <c r="B33" s="69" t="s">
        <v>356</v>
      </c>
      <c r="C33" s="202" t="s">
        <v>357</v>
      </c>
      <c r="D33" s="102" t="s">
        <v>63</v>
      </c>
      <c r="E33" s="204">
        <v>20.399999999999999</v>
      </c>
      <c r="F33" s="184">
        <v>57.3</v>
      </c>
      <c r="G33" s="27">
        <f t="shared" si="0"/>
        <v>1168.92</v>
      </c>
      <c r="H33" s="200"/>
      <c r="I33" s="201"/>
    </row>
    <row r="34" spans="1:9" x14ac:dyDescent="0.25">
      <c r="A34" s="22" t="s">
        <v>322</v>
      </c>
      <c r="B34" s="69" t="s">
        <v>360</v>
      </c>
      <c r="C34" s="202" t="s">
        <v>361</v>
      </c>
      <c r="D34" s="102" t="s">
        <v>63</v>
      </c>
      <c r="E34" s="197">
        <v>4755</v>
      </c>
      <c r="F34" s="184">
        <v>2.4300000000000002</v>
      </c>
      <c r="G34" s="27">
        <f t="shared" si="0"/>
        <v>11554.65</v>
      </c>
      <c r="H34" s="200"/>
      <c r="I34" s="201"/>
    </row>
    <row r="35" spans="1:9" x14ac:dyDescent="0.25">
      <c r="A35" s="22" t="s">
        <v>322</v>
      </c>
      <c r="B35" s="69" t="s">
        <v>362</v>
      </c>
      <c r="C35" s="202" t="s">
        <v>365</v>
      </c>
      <c r="D35" s="102" t="s">
        <v>63</v>
      </c>
      <c r="E35" s="197">
        <v>2555</v>
      </c>
      <c r="F35" s="184">
        <v>4.3499999999999996</v>
      </c>
      <c r="G35" s="27">
        <f t="shared" si="0"/>
        <v>11114.25</v>
      </c>
      <c r="H35" s="200"/>
      <c r="I35" s="201"/>
    </row>
    <row r="36" spans="1:9" x14ac:dyDescent="0.25">
      <c r="A36" s="22" t="s">
        <v>322</v>
      </c>
      <c r="B36" s="69" t="s">
        <v>364</v>
      </c>
      <c r="C36" s="29" t="s">
        <v>367</v>
      </c>
      <c r="D36" s="102" t="s">
        <v>63</v>
      </c>
      <c r="E36" s="197">
        <v>700</v>
      </c>
      <c r="F36" s="184">
        <v>7.37</v>
      </c>
      <c r="G36" s="27">
        <f t="shared" ref="G36:G38" si="1">ROUND((E36*F36),2)</f>
        <v>5159</v>
      </c>
      <c r="H36" s="200"/>
      <c r="I36" s="201"/>
    </row>
    <row r="37" spans="1:9" x14ac:dyDescent="0.25">
      <c r="A37" s="22" t="s">
        <v>322</v>
      </c>
      <c r="B37" s="69" t="s">
        <v>366</v>
      </c>
      <c r="C37" s="29" t="s">
        <v>369</v>
      </c>
      <c r="D37" s="102" t="s">
        <v>63</v>
      </c>
      <c r="E37" s="197">
        <v>1094</v>
      </c>
      <c r="F37" s="184">
        <v>1.0900000000000001</v>
      </c>
      <c r="G37" s="27">
        <f t="shared" si="1"/>
        <v>1192.46</v>
      </c>
      <c r="H37" s="200"/>
      <c r="I37" s="201"/>
    </row>
    <row r="38" spans="1:9" x14ac:dyDescent="0.25">
      <c r="A38" s="22" t="s">
        <v>322</v>
      </c>
      <c r="B38" s="69" t="s">
        <v>368</v>
      </c>
      <c r="C38" s="29" t="s">
        <v>371</v>
      </c>
      <c r="D38" s="102" t="s">
        <v>68</v>
      </c>
      <c r="E38" s="197">
        <v>116</v>
      </c>
      <c r="F38" s="184">
        <v>26.33</v>
      </c>
      <c r="G38" s="27">
        <f t="shared" si="1"/>
        <v>3054.28</v>
      </c>
      <c r="H38" s="200"/>
      <c r="I38" s="201"/>
    </row>
    <row r="39" spans="1:9" x14ac:dyDescent="0.25">
      <c r="A39" s="22" t="s">
        <v>322</v>
      </c>
      <c r="B39" s="69" t="s">
        <v>370</v>
      </c>
      <c r="C39" s="29" t="s">
        <v>373</v>
      </c>
      <c r="D39" s="102" t="s">
        <v>68</v>
      </c>
      <c r="E39" s="204">
        <v>8.1</v>
      </c>
      <c r="F39" s="184">
        <v>87.8</v>
      </c>
      <c r="G39" s="27">
        <f t="shared" si="0"/>
        <v>711.18</v>
      </c>
      <c r="H39" s="200"/>
      <c r="I39" s="201"/>
    </row>
    <row r="40" spans="1:9" ht="15.75" thickBot="1" x14ac:dyDescent="0.3">
      <c r="A40" s="22" t="s">
        <v>322</v>
      </c>
      <c r="B40" s="69" t="s">
        <v>372</v>
      </c>
      <c r="C40" s="29" t="s">
        <v>375</v>
      </c>
      <c r="D40" s="102" t="s">
        <v>127</v>
      </c>
      <c r="E40" s="197">
        <v>174</v>
      </c>
      <c r="F40" s="184">
        <v>157.99</v>
      </c>
      <c r="G40" s="27">
        <f t="shared" si="0"/>
        <v>27490.26</v>
      </c>
      <c r="H40" s="1"/>
      <c r="I40" s="1"/>
    </row>
    <row r="41" spans="1:9" ht="29.25" thickBot="1" x14ac:dyDescent="0.3">
      <c r="A41" s="174" t="s">
        <v>322</v>
      </c>
      <c r="B41" s="205" t="s">
        <v>374</v>
      </c>
      <c r="C41" s="206" t="s">
        <v>902</v>
      </c>
      <c r="D41" s="207" t="s">
        <v>127</v>
      </c>
      <c r="E41" s="208">
        <v>174</v>
      </c>
      <c r="F41" s="175">
        <v>31.13</v>
      </c>
      <c r="G41" s="209">
        <f t="shared" si="0"/>
        <v>5416.62</v>
      </c>
      <c r="H41" s="210" t="s">
        <v>77</v>
      </c>
      <c r="I41" s="211">
        <f>ROUND(SUM(G5:G41),2)</f>
        <v>357553.34</v>
      </c>
    </row>
    <row r="42" spans="1:9" ht="43.5" thickBot="1" x14ac:dyDescent="0.3">
      <c r="A42" s="1"/>
      <c r="B42" s="1"/>
      <c r="C42" s="1"/>
      <c r="D42" s="1"/>
      <c r="E42" s="126"/>
      <c r="F42" s="221" t="s">
        <v>428</v>
      </c>
      <c r="G42" s="115">
        <f>SUM(G5:G41)</f>
        <v>357553.34000000014</v>
      </c>
      <c r="H42" s="1"/>
      <c r="I42" s="1"/>
    </row>
  </sheetData>
  <sheetProtection algorithmName="SHA-512" hashValue="Na3Rkv+Uh5p0zf3Oy03Zp0eUrdLiL/wNuWQVMjUXhbmTQSca3mi0lT2aqQbp4WiLRHZ/Jsao64038CprObta1Q==" saltValue="iMUIzZWsq9xFtCE+HDL5XA==" spinCount="100000" sheet="1" objects="1" scenarios="1"/>
  <mergeCells count="2">
    <mergeCell ref="A3:E3"/>
    <mergeCell ref="A1:G1"/>
  </mergeCells>
  <pageMargins left="0.7" right="0.7" top="0.75" bottom="0.75" header="0.3" footer="0.3"/>
  <pageSetup paperSize="9" scale="5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57"/>
  <sheetViews>
    <sheetView topLeftCell="A148" zoomScale="96" zoomScaleNormal="96" workbookViewId="0">
      <selection activeCell="F5" sqref="F5:F154"/>
    </sheetView>
  </sheetViews>
  <sheetFormatPr defaultColWidth="9.140625" defaultRowHeight="15" x14ac:dyDescent="0.25"/>
  <cols>
    <col min="1" max="1" width="31.7109375" style="83" bestFit="1" customWidth="1"/>
    <col min="2" max="2" width="8.28515625" style="83" bestFit="1" customWidth="1"/>
    <col min="3" max="3" width="86.42578125" style="86" customWidth="1"/>
    <col min="4" max="4" width="9.140625" style="84"/>
    <col min="5" max="5" width="16.28515625" style="144" customWidth="1"/>
    <col min="6" max="6" width="21.5703125" style="85" customWidth="1"/>
    <col min="7" max="7" width="14.7109375" style="84" customWidth="1"/>
    <col min="8" max="8" width="21.5703125" style="4" customWidth="1"/>
    <col min="9" max="9" width="16.140625" style="5" customWidth="1"/>
    <col min="10" max="10" width="9.140625" style="5"/>
    <col min="11" max="11" width="11.42578125" style="5" bestFit="1" customWidth="1"/>
    <col min="12" max="14" width="9.140625" style="5"/>
    <col min="15" max="15" width="11.42578125" style="5" bestFit="1" customWidth="1"/>
    <col min="16" max="16384" width="9.140625" style="5"/>
  </cols>
  <sheetData>
    <row r="1" spans="1:9" ht="40.15" customHeight="1" x14ac:dyDescent="0.25">
      <c r="A1" s="324" t="s">
        <v>429</v>
      </c>
      <c r="B1" s="324"/>
      <c r="C1" s="324"/>
      <c r="D1" s="324"/>
      <c r="E1" s="324"/>
      <c r="F1" s="324"/>
      <c r="G1" s="324"/>
    </row>
    <row r="2" spans="1:9" ht="21.75" customHeight="1" thickBot="1" x14ac:dyDescent="0.3">
      <c r="A2" s="6"/>
      <c r="B2" s="6"/>
      <c r="C2" s="7"/>
      <c r="D2" s="6"/>
      <c r="E2" s="136"/>
      <c r="F2" s="6"/>
      <c r="G2" s="6"/>
    </row>
    <row r="3" spans="1:9" ht="21.75" customHeight="1" x14ac:dyDescent="0.25">
      <c r="A3" s="322" t="s">
        <v>430</v>
      </c>
      <c r="B3" s="323"/>
      <c r="C3" s="323"/>
      <c r="D3" s="323"/>
      <c r="E3" s="323"/>
      <c r="F3" s="8"/>
      <c r="G3" s="9"/>
    </row>
    <row r="4" spans="1:9" ht="43.5" thickBot="1" x14ac:dyDescent="0.3">
      <c r="A4" s="10" t="s">
        <v>51</v>
      </c>
      <c r="B4" s="11" t="s">
        <v>52</v>
      </c>
      <c r="C4" s="12" t="s">
        <v>53</v>
      </c>
      <c r="D4" s="13" t="s">
        <v>54</v>
      </c>
      <c r="E4" s="137" t="s">
        <v>55</v>
      </c>
      <c r="F4" s="14" t="s">
        <v>56</v>
      </c>
      <c r="G4" s="15" t="s">
        <v>57</v>
      </c>
      <c r="H4" s="193"/>
      <c r="I4" s="84"/>
    </row>
    <row r="5" spans="1:9" x14ac:dyDescent="0.25">
      <c r="A5" s="16" t="s">
        <v>58</v>
      </c>
      <c r="B5" s="17" t="s">
        <v>59</v>
      </c>
      <c r="C5" s="18" t="s">
        <v>60</v>
      </c>
      <c r="D5" s="19" t="s">
        <v>61</v>
      </c>
      <c r="E5" s="138">
        <v>0.4</v>
      </c>
      <c r="F5" s="20">
        <v>433</v>
      </c>
      <c r="G5" s="21">
        <f t="shared" ref="G5:G120" si="0">ROUND((E5*F5),2)</f>
        <v>173.2</v>
      </c>
      <c r="H5" s="193"/>
      <c r="I5" s="84"/>
    </row>
    <row r="6" spans="1:9" x14ac:dyDescent="0.25">
      <c r="A6" s="22" t="s">
        <v>58</v>
      </c>
      <c r="B6" s="23" t="s">
        <v>6</v>
      </c>
      <c r="C6" s="28" t="s">
        <v>182</v>
      </c>
      <c r="D6" s="25" t="s">
        <v>73</v>
      </c>
      <c r="E6" s="87">
        <v>1</v>
      </c>
      <c r="F6" s="26">
        <v>25</v>
      </c>
      <c r="G6" s="27">
        <f t="shared" si="0"/>
        <v>25</v>
      </c>
      <c r="H6" s="193"/>
      <c r="I6" s="84"/>
    </row>
    <row r="7" spans="1:9" x14ac:dyDescent="0.25">
      <c r="A7" s="22" t="s">
        <v>58</v>
      </c>
      <c r="B7" s="23" t="s">
        <v>10</v>
      </c>
      <c r="C7" s="28" t="s">
        <v>183</v>
      </c>
      <c r="D7" s="25" t="s">
        <v>73</v>
      </c>
      <c r="E7" s="87">
        <v>1</v>
      </c>
      <c r="F7" s="26">
        <v>104</v>
      </c>
      <c r="G7" s="27">
        <f t="shared" si="0"/>
        <v>104</v>
      </c>
      <c r="H7" s="193"/>
      <c r="I7" s="84"/>
    </row>
    <row r="8" spans="1:9" x14ac:dyDescent="0.25">
      <c r="A8" s="22" t="s">
        <v>58</v>
      </c>
      <c r="B8" s="23" t="s">
        <v>14</v>
      </c>
      <c r="C8" s="28" t="s">
        <v>184</v>
      </c>
      <c r="D8" s="25" t="s">
        <v>73</v>
      </c>
      <c r="E8" s="87">
        <v>2</v>
      </c>
      <c r="F8" s="26">
        <v>13</v>
      </c>
      <c r="G8" s="27">
        <f t="shared" si="0"/>
        <v>26</v>
      </c>
      <c r="H8" s="193"/>
      <c r="I8" s="84"/>
    </row>
    <row r="9" spans="1:9" x14ac:dyDescent="0.25">
      <c r="A9" s="22" t="s">
        <v>58</v>
      </c>
      <c r="B9" s="23" t="s">
        <v>16</v>
      </c>
      <c r="C9" s="28" t="s">
        <v>185</v>
      </c>
      <c r="D9" s="25" t="s">
        <v>73</v>
      </c>
      <c r="E9" s="87">
        <v>2</v>
      </c>
      <c r="F9" s="26">
        <v>18</v>
      </c>
      <c r="G9" s="27">
        <f t="shared" si="0"/>
        <v>36</v>
      </c>
      <c r="H9" s="193"/>
      <c r="I9" s="84"/>
    </row>
    <row r="10" spans="1:9" x14ac:dyDescent="0.25">
      <c r="A10" s="22" t="s">
        <v>58</v>
      </c>
      <c r="B10" s="23" t="s">
        <v>20</v>
      </c>
      <c r="C10" s="28" t="s">
        <v>186</v>
      </c>
      <c r="D10" s="25" t="s">
        <v>187</v>
      </c>
      <c r="E10" s="87">
        <v>0.33</v>
      </c>
      <c r="F10" s="26">
        <v>3100</v>
      </c>
      <c r="G10" s="27">
        <f t="shared" si="0"/>
        <v>1023</v>
      </c>
      <c r="H10" s="199"/>
      <c r="I10" s="84"/>
    </row>
    <row r="11" spans="1:9" ht="30" x14ac:dyDescent="0.25">
      <c r="A11" s="22" t="s">
        <v>58</v>
      </c>
      <c r="B11" s="23" t="s">
        <v>24</v>
      </c>
      <c r="C11" s="28" t="s">
        <v>188</v>
      </c>
      <c r="D11" s="25" t="s">
        <v>63</v>
      </c>
      <c r="E11" s="87">
        <v>965</v>
      </c>
      <c r="F11" s="26">
        <v>0.71</v>
      </c>
      <c r="G11" s="27">
        <f t="shared" si="0"/>
        <v>685.15</v>
      </c>
      <c r="H11" s="84"/>
      <c r="I11" s="84"/>
    </row>
    <row r="12" spans="1:9" ht="60" x14ac:dyDescent="0.25">
      <c r="A12" s="22" t="s">
        <v>58</v>
      </c>
      <c r="B12" s="23" t="s">
        <v>28</v>
      </c>
      <c r="C12" s="24" t="s">
        <v>189</v>
      </c>
      <c r="D12" s="25" t="s">
        <v>149</v>
      </c>
      <c r="E12" s="87">
        <v>1</v>
      </c>
      <c r="F12" s="26">
        <v>650</v>
      </c>
      <c r="G12" s="27">
        <f t="shared" si="0"/>
        <v>650</v>
      </c>
      <c r="H12" s="200"/>
      <c r="I12" s="201"/>
    </row>
    <row r="13" spans="1:9" x14ac:dyDescent="0.25">
      <c r="A13" s="22" t="s">
        <v>58</v>
      </c>
      <c r="B13" s="23" t="s">
        <v>32</v>
      </c>
      <c r="C13" s="24" t="s">
        <v>431</v>
      </c>
      <c r="D13" s="25" t="s">
        <v>63</v>
      </c>
      <c r="E13" s="87">
        <v>2985</v>
      </c>
      <c r="F13" s="26">
        <v>4.25</v>
      </c>
      <c r="G13" s="27">
        <f t="shared" si="0"/>
        <v>12686.25</v>
      </c>
      <c r="H13" s="200"/>
      <c r="I13" s="201"/>
    </row>
    <row r="14" spans="1:9" ht="30" x14ac:dyDescent="0.25">
      <c r="A14" s="22" t="s">
        <v>58</v>
      </c>
      <c r="B14" s="23" t="s">
        <v>34</v>
      </c>
      <c r="C14" s="24" t="s">
        <v>64</v>
      </c>
      <c r="D14" s="25" t="s">
        <v>65</v>
      </c>
      <c r="E14" s="87">
        <v>1576</v>
      </c>
      <c r="F14" s="26">
        <v>18.41</v>
      </c>
      <c r="G14" s="27">
        <f t="shared" si="0"/>
        <v>29014.16</v>
      </c>
      <c r="H14" s="200"/>
      <c r="I14" s="201"/>
    </row>
    <row r="15" spans="1:9" x14ac:dyDescent="0.25">
      <c r="A15" s="22" t="s">
        <v>58</v>
      </c>
      <c r="B15" s="23" t="s">
        <v>75</v>
      </c>
      <c r="C15" s="24" t="s">
        <v>432</v>
      </c>
      <c r="D15" s="25" t="s">
        <v>63</v>
      </c>
      <c r="E15" s="87">
        <v>1137</v>
      </c>
      <c r="F15" s="26">
        <v>0.99</v>
      </c>
      <c r="G15" s="27">
        <f t="shared" si="0"/>
        <v>1125.6300000000001</v>
      </c>
      <c r="H15" s="200"/>
      <c r="I15" s="201"/>
    </row>
    <row r="16" spans="1:9" ht="18" x14ac:dyDescent="0.25">
      <c r="A16" s="22" t="s">
        <v>58</v>
      </c>
      <c r="B16" s="23" t="s">
        <v>193</v>
      </c>
      <c r="C16" s="24" t="s">
        <v>67</v>
      </c>
      <c r="D16" s="25" t="s">
        <v>68</v>
      </c>
      <c r="E16" s="87">
        <v>88</v>
      </c>
      <c r="F16" s="26">
        <v>-9.58</v>
      </c>
      <c r="G16" s="27">
        <f t="shared" si="0"/>
        <v>-843.04</v>
      </c>
      <c r="H16" s="200"/>
      <c r="I16" s="201"/>
    </row>
    <row r="17" spans="1:9" ht="30" x14ac:dyDescent="0.25">
      <c r="A17" s="22" t="s">
        <v>58</v>
      </c>
      <c r="B17" s="23" t="s">
        <v>194</v>
      </c>
      <c r="C17" s="24" t="s">
        <v>433</v>
      </c>
      <c r="D17" s="25" t="s">
        <v>68</v>
      </c>
      <c r="E17" s="87">
        <v>88</v>
      </c>
      <c r="F17" s="26">
        <v>15.44</v>
      </c>
      <c r="G17" s="27">
        <f t="shared" si="0"/>
        <v>1358.72</v>
      </c>
      <c r="H17" s="200"/>
      <c r="I17" s="201"/>
    </row>
    <row r="18" spans="1:9" x14ac:dyDescent="0.25">
      <c r="A18" s="22" t="s">
        <v>58</v>
      </c>
      <c r="B18" s="23" t="s">
        <v>195</v>
      </c>
      <c r="C18" s="24" t="s">
        <v>434</v>
      </c>
      <c r="D18" s="25" t="s">
        <v>63</v>
      </c>
      <c r="E18" s="87">
        <v>1377</v>
      </c>
      <c r="F18" s="26">
        <v>0.5</v>
      </c>
      <c r="G18" s="27">
        <f t="shared" si="0"/>
        <v>688.5</v>
      </c>
      <c r="H18" s="200"/>
      <c r="I18" s="201"/>
    </row>
    <row r="19" spans="1:9" ht="18" x14ac:dyDescent="0.25">
      <c r="A19" s="22" t="s">
        <v>58</v>
      </c>
      <c r="B19" s="23" t="s">
        <v>197</v>
      </c>
      <c r="C19" s="24" t="s">
        <v>198</v>
      </c>
      <c r="D19" s="25" t="s">
        <v>68</v>
      </c>
      <c r="E19" s="87">
        <v>125</v>
      </c>
      <c r="F19" s="26">
        <v>-7.5</v>
      </c>
      <c r="G19" s="27">
        <f t="shared" si="0"/>
        <v>-937.5</v>
      </c>
      <c r="H19" s="200"/>
      <c r="I19" s="201"/>
    </row>
    <row r="20" spans="1:9" ht="30" x14ac:dyDescent="0.25">
      <c r="A20" s="22" t="s">
        <v>58</v>
      </c>
      <c r="B20" s="23" t="s">
        <v>199</v>
      </c>
      <c r="C20" s="24" t="s">
        <v>200</v>
      </c>
      <c r="D20" s="25" t="s">
        <v>68</v>
      </c>
      <c r="E20" s="87">
        <v>125</v>
      </c>
      <c r="F20" s="26">
        <v>7.37</v>
      </c>
      <c r="G20" s="27">
        <f t="shared" si="0"/>
        <v>921.25</v>
      </c>
      <c r="H20" s="200"/>
      <c r="I20" s="201"/>
    </row>
    <row r="21" spans="1:9" ht="30" x14ac:dyDescent="0.25">
      <c r="A21" s="22" t="s">
        <v>58</v>
      </c>
      <c r="B21" s="23" t="s">
        <v>201</v>
      </c>
      <c r="C21" s="24" t="s">
        <v>435</v>
      </c>
      <c r="D21" s="25" t="s">
        <v>63</v>
      </c>
      <c r="E21" s="87">
        <v>2440</v>
      </c>
      <c r="F21" s="26">
        <v>3.01</v>
      </c>
      <c r="G21" s="27">
        <f t="shared" si="0"/>
        <v>7344.4</v>
      </c>
      <c r="H21" s="200"/>
      <c r="I21" s="201"/>
    </row>
    <row r="22" spans="1:9" x14ac:dyDescent="0.25">
      <c r="A22" s="22" t="s">
        <v>58</v>
      </c>
      <c r="B22" s="23" t="s">
        <v>203</v>
      </c>
      <c r="C22" s="28" t="s">
        <v>72</v>
      </c>
      <c r="D22" s="25" t="s">
        <v>73</v>
      </c>
      <c r="E22" s="87">
        <v>6</v>
      </c>
      <c r="F22" s="26">
        <v>16.350000000000001</v>
      </c>
      <c r="G22" s="27">
        <f t="shared" si="0"/>
        <v>98.1</v>
      </c>
      <c r="H22" s="200"/>
      <c r="I22" s="201"/>
    </row>
    <row r="23" spans="1:9" x14ac:dyDescent="0.25">
      <c r="A23" s="22" t="s">
        <v>58</v>
      </c>
      <c r="B23" s="23" t="s">
        <v>205</v>
      </c>
      <c r="C23" s="28" t="s">
        <v>74</v>
      </c>
      <c r="D23" s="25" t="s">
        <v>73</v>
      </c>
      <c r="E23" s="87">
        <v>9</v>
      </c>
      <c r="F23" s="26">
        <v>9</v>
      </c>
      <c r="G23" s="27">
        <f t="shared" si="0"/>
        <v>81</v>
      </c>
      <c r="H23" s="200"/>
      <c r="I23" s="201"/>
    </row>
    <row r="24" spans="1:9" x14ac:dyDescent="0.25">
      <c r="A24" s="22" t="s">
        <v>58</v>
      </c>
      <c r="B24" s="23" t="s">
        <v>206</v>
      </c>
      <c r="C24" s="28" t="s">
        <v>436</v>
      </c>
      <c r="D24" s="25" t="s">
        <v>73</v>
      </c>
      <c r="E24" s="87">
        <v>2</v>
      </c>
      <c r="F24" s="26">
        <v>60.68</v>
      </c>
      <c r="G24" s="27">
        <f t="shared" si="0"/>
        <v>121.36</v>
      </c>
      <c r="H24" s="84"/>
      <c r="I24" s="84"/>
    </row>
    <row r="25" spans="1:9" x14ac:dyDescent="0.25">
      <c r="A25" s="22" t="s">
        <v>58</v>
      </c>
      <c r="B25" s="23" t="s">
        <v>207</v>
      </c>
      <c r="C25" s="28" t="s">
        <v>437</v>
      </c>
      <c r="D25" s="25" t="s">
        <v>73</v>
      </c>
      <c r="E25" s="87">
        <v>2</v>
      </c>
      <c r="F25" s="26">
        <v>11.53</v>
      </c>
      <c r="G25" s="27">
        <f t="shared" si="0"/>
        <v>23.06</v>
      </c>
      <c r="H25" s="200"/>
      <c r="I25" s="201"/>
    </row>
    <row r="26" spans="1:9" x14ac:dyDescent="0.25">
      <c r="A26" s="22" t="s">
        <v>58</v>
      </c>
      <c r="B26" s="23" t="s">
        <v>209</v>
      </c>
      <c r="C26" s="28" t="s">
        <v>212</v>
      </c>
      <c r="D26" s="25" t="s">
        <v>127</v>
      </c>
      <c r="E26" s="87">
        <v>193</v>
      </c>
      <c r="F26" s="26">
        <v>8.8000000000000007</v>
      </c>
      <c r="G26" s="27">
        <f t="shared" si="0"/>
        <v>1698.4</v>
      </c>
      <c r="H26" s="200"/>
      <c r="I26" s="201"/>
    </row>
    <row r="27" spans="1:9" x14ac:dyDescent="0.25">
      <c r="A27" s="22" t="s">
        <v>58</v>
      </c>
      <c r="B27" s="23" t="s">
        <v>211</v>
      </c>
      <c r="C27" s="29" t="s">
        <v>76</v>
      </c>
      <c r="D27" s="25" t="s">
        <v>73</v>
      </c>
      <c r="E27" s="87">
        <v>300</v>
      </c>
      <c r="F27" s="30">
        <v>3.05</v>
      </c>
      <c r="G27" s="27">
        <f t="shared" si="0"/>
        <v>915</v>
      </c>
      <c r="H27" s="200"/>
      <c r="I27" s="201"/>
    </row>
    <row r="28" spans="1:9" ht="30" x14ac:dyDescent="0.25">
      <c r="A28" s="22" t="s">
        <v>58</v>
      </c>
      <c r="B28" s="23" t="s">
        <v>213</v>
      </c>
      <c r="C28" s="28" t="s">
        <v>438</v>
      </c>
      <c r="D28" s="25" t="s">
        <v>65</v>
      </c>
      <c r="E28" s="87">
        <v>10</v>
      </c>
      <c r="F28" s="30">
        <v>164.43</v>
      </c>
      <c r="G28" s="117">
        <f t="shared" si="0"/>
        <v>1644.3</v>
      </c>
      <c r="H28" s="200"/>
      <c r="I28" s="201"/>
    </row>
    <row r="29" spans="1:9" ht="15.75" thickBot="1" x14ac:dyDescent="0.3">
      <c r="A29" s="22" t="s">
        <v>58</v>
      </c>
      <c r="B29" s="23" t="s">
        <v>215</v>
      </c>
      <c r="C29" s="88" t="s">
        <v>439</v>
      </c>
      <c r="D29" s="39" t="s">
        <v>65</v>
      </c>
      <c r="E29" s="139">
        <v>12</v>
      </c>
      <c r="F29" s="30">
        <v>79.540000000000006</v>
      </c>
      <c r="G29" s="27">
        <f t="shared" si="0"/>
        <v>954.48</v>
      </c>
      <c r="H29" s="200"/>
      <c r="I29" s="201"/>
    </row>
    <row r="30" spans="1:9" ht="29.25" thickBot="1" x14ac:dyDescent="0.3">
      <c r="A30" s="57" t="s">
        <v>58</v>
      </c>
      <c r="B30" s="62" t="s">
        <v>348</v>
      </c>
      <c r="C30" s="297" t="s">
        <v>440</v>
      </c>
      <c r="D30" s="63" t="s">
        <v>63</v>
      </c>
      <c r="E30" s="141">
        <v>1</v>
      </c>
      <c r="F30" s="118">
        <v>16.5</v>
      </c>
      <c r="G30" s="55">
        <f t="shared" si="0"/>
        <v>16.5</v>
      </c>
      <c r="H30" s="210" t="s">
        <v>77</v>
      </c>
      <c r="I30" s="211">
        <f>ROUND(SUM(G5:G30),2)</f>
        <v>59632.92</v>
      </c>
    </row>
    <row r="31" spans="1:9" s="34" customFormat="1" ht="18" x14ac:dyDescent="0.25">
      <c r="A31" s="16" t="s">
        <v>78</v>
      </c>
      <c r="B31" s="17" t="s">
        <v>35</v>
      </c>
      <c r="C31" s="31" t="s">
        <v>441</v>
      </c>
      <c r="D31" s="32" t="s">
        <v>80</v>
      </c>
      <c r="E31" s="138">
        <v>697</v>
      </c>
      <c r="F31" s="33">
        <v>4.49</v>
      </c>
      <c r="G31" s="21">
        <f t="shared" si="0"/>
        <v>3129.53</v>
      </c>
      <c r="H31" s="238"/>
      <c r="I31" s="83"/>
    </row>
    <row r="32" spans="1:9" s="34" customFormat="1" ht="18" x14ac:dyDescent="0.25">
      <c r="A32" s="22" t="s">
        <v>78</v>
      </c>
      <c r="B32" s="23" t="s">
        <v>81</v>
      </c>
      <c r="C32" s="35" t="s">
        <v>82</v>
      </c>
      <c r="D32" s="36" t="s">
        <v>80</v>
      </c>
      <c r="E32" s="87">
        <v>562</v>
      </c>
      <c r="F32" s="37">
        <v>6.33</v>
      </c>
      <c r="G32" s="27">
        <f t="shared" si="0"/>
        <v>3557.46</v>
      </c>
      <c r="H32" s="238"/>
      <c r="I32" s="83"/>
    </row>
    <row r="33" spans="1:9" s="34" customFormat="1" ht="18" x14ac:dyDescent="0.25">
      <c r="A33" s="22" t="s">
        <v>78</v>
      </c>
      <c r="B33" s="23" t="s">
        <v>83</v>
      </c>
      <c r="C33" s="35" t="s">
        <v>390</v>
      </c>
      <c r="D33" s="36" t="s">
        <v>80</v>
      </c>
      <c r="E33" s="87">
        <v>135</v>
      </c>
      <c r="F33" s="37">
        <v>2.5</v>
      </c>
      <c r="G33" s="27">
        <f t="shared" si="0"/>
        <v>337.5</v>
      </c>
      <c r="H33" s="238"/>
      <c r="I33" s="83"/>
    </row>
    <row r="34" spans="1:9" s="34" customFormat="1" ht="18" x14ac:dyDescent="0.25">
      <c r="A34" s="22" t="s">
        <v>78</v>
      </c>
      <c r="B34" s="23" t="s">
        <v>85</v>
      </c>
      <c r="C34" s="35" t="s">
        <v>391</v>
      </c>
      <c r="D34" s="36" t="s">
        <v>80</v>
      </c>
      <c r="E34" s="87">
        <v>947</v>
      </c>
      <c r="F34" s="37">
        <v>3.7</v>
      </c>
      <c r="G34" s="27">
        <f t="shared" si="0"/>
        <v>3503.9</v>
      </c>
      <c r="H34" s="238"/>
      <c r="I34" s="83"/>
    </row>
    <row r="35" spans="1:9" s="34" customFormat="1" ht="30" x14ac:dyDescent="0.25">
      <c r="A35" s="22" t="s">
        <v>78</v>
      </c>
      <c r="B35" s="23" t="s">
        <v>87</v>
      </c>
      <c r="C35" s="120" t="s">
        <v>392</v>
      </c>
      <c r="D35" s="36" t="s">
        <v>80</v>
      </c>
      <c r="E35" s="87">
        <v>54</v>
      </c>
      <c r="F35" s="37">
        <v>5.42</v>
      </c>
      <c r="G35" s="27">
        <f t="shared" si="0"/>
        <v>292.68</v>
      </c>
      <c r="H35" s="238"/>
      <c r="I35" s="83"/>
    </row>
    <row r="36" spans="1:9" s="34" customFormat="1" ht="18" x14ac:dyDescent="0.25">
      <c r="A36" s="22" t="s">
        <v>78</v>
      </c>
      <c r="B36" s="23" t="s">
        <v>89</v>
      </c>
      <c r="C36" s="35" t="s">
        <v>88</v>
      </c>
      <c r="D36" s="36" t="s">
        <v>80</v>
      </c>
      <c r="E36" s="87">
        <v>18253</v>
      </c>
      <c r="F36" s="37">
        <v>5.42</v>
      </c>
      <c r="G36" s="27">
        <f t="shared" si="0"/>
        <v>98931.26</v>
      </c>
      <c r="H36" s="238"/>
      <c r="I36" s="83"/>
    </row>
    <row r="37" spans="1:9" s="34" customFormat="1" ht="18" x14ac:dyDescent="0.25">
      <c r="A37" s="22" t="s">
        <v>78</v>
      </c>
      <c r="B37" s="23" t="s">
        <v>91</v>
      </c>
      <c r="C37" s="120" t="s">
        <v>218</v>
      </c>
      <c r="D37" s="36" t="s">
        <v>80</v>
      </c>
      <c r="E37" s="87">
        <v>67</v>
      </c>
      <c r="F37" s="37">
        <v>10.33</v>
      </c>
      <c r="G37" s="27">
        <f t="shared" si="0"/>
        <v>692.11</v>
      </c>
      <c r="H37" s="238"/>
      <c r="I37" s="83"/>
    </row>
    <row r="38" spans="1:9" s="34" customFormat="1" x14ac:dyDescent="0.25">
      <c r="A38" s="22" t="s">
        <v>78</v>
      </c>
      <c r="B38" s="23" t="s">
        <v>93</v>
      </c>
      <c r="C38" s="35" t="s">
        <v>90</v>
      </c>
      <c r="D38" s="25" t="s">
        <v>63</v>
      </c>
      <c r="E38" s="87">
        <v>9500</v>
      </c>
      <c r="F38" s="37">
        <v>0.54</v>
      </c>
      <c r="G38" s="27">
        <f t="shared" si="0"/>
        <v>5130</v>
      </c>
      <c r="H38" s="199"/>
      <c r="I38" s="83"/>
    </row>
    <row r="39" spans="1:9" s="34" customFormat="1" ht="18" customHeight="1" x14ac:dyDescent="0.25">
      <c r="A39" s="38" t="s">
        <v>78</v>
      </c>
      <c r="B39" s="23" t="s">
        <v>95</v>
      </c>
      <c r="C39" s="35" t="s">
        <v>92</v>
      </c>
      <c r="D39" s="39" t="s">
        <v>63</v>
      </c>
      <c r="E39" s="139">
        <v>500</v>
      </c>
      <c r="F39" s="40">
        <v>0.56999999999999995</v>
      </c>
      <c r="G39" s="41">
        <f t="shared" si="0"/>
        <v>285</v>
      </c>
      <c r="H39" s="83"/>
      <c r="I39" s="83"/>
    </row>
    <row r="40" spans="1:9" s="34" customFormat="1" x14ac:dyDescent="0.25">
      <c r="A40" s="22" t="s">
        <v>78</v>
      </c>
      <c r="B40" s="23" t="s">
        <v>97</v>
      </c>
      <c r="C40" s="35" t="s">
        <v>94</v>
      </c>
      <c r="D40" s="25" t="s">
        <v>63</v>
      </c>
      <c r="E40" s="87">
        <v>6552</v>
      </c>
      <c r="F40" s="37">
        <v>0.15</v>
      </c>
      <c r="G40" s="27">
        <f t="shared" si="0"/>
        <v>982.8</v>
      </c>
      <c r="H40" s="200"/>
      <c r="I40" s="201"/>
    </row>
    <row r="41" spans="1:9" s="34" customFormat="1" x14ac:dyDescent="0.25">
      <c r="A41" s="22" t="s">
        <v>78</v>
      </c>
      <c r="B41" s="23" t="s">
        <v>99</v>
      </c>
      <c r="C41" s="35" t="s">
        <v>96</v>
      </c>
      <c r="D41" s="25" t="s">
        <v>63</v>
      </c>
      <c r="E41" s="87">
        <v>648</v>
      </c>
      <c r="F41" s="37">
        <v>0.2</v>
      </c>
      <c r="G41" s="27">
        <f t="shared" si="0"/>
        <v>129.6</v>
      </c>
      <c r="H41" s="200"/>
      <c r="I41" s="201"/>
    </row>
    <row r="42" spans="1:9" s="34" customFormat="1" x14ac:dyDescent="0.25">
      <c r="A42" s="22" t="s">
        <v>78</v>
      </c>
      <c r="B42" s="23" t="s">
        <v>101</v>
      </c>
      <c r="C42" s="35" t="s">
        <v>98</v>
      </c>
      <c r="D42" s="25" t="s">
        <v>63</v>
      </c>
      <c r="E42" s="87">
        <v>9360</v>
      </c>
      <c r="F42" s="37">
        <v>1.02</v>
      </c>
      <c r="G42" s="27">
        <f t="shared" si="0"/>
        <v>9547.2000000000007</v>
      </c>
      <c r="H42" s="200"/>
      <c r="I42" s="201"/>
    </row>
    <row r="43" spans="1:9" s="34" customFormat="1" x14ac:dyDescent="0.25">
      <c r="A43" s="22" t="s">
        <v>78</v>
      </c>
      <c r="B43" s="23" t="s">
        <v>219</v>
      </c>
      <c r="C43" s="42" t="s">
        <v>100</v>
      </c>
      <c r="D43" s="25" t="s">
        <v>63</v>
      </c>
      <c r="E43" s="87">
        <v>332</v>
      </c>
      <c r="F43" s="37">
        <v>5.98</v>
      </c>
      <c r="G43" s="27">
        <f t="shared" si="0"/>
        <v>1985.36</v>
      </c>
      <c r="H43" s="200"/>
      <c r="I43" s="201"/>
    </row>
    <row r="44" spans="1:9" s="34" customFormat="1" x14ac:dyDescent="0.25">
      <c r="A44" s="22" t="s">
        <v>78</v>
      </c>
      <c r="B44" s="23" t="s">
        <v>220</v>
      </c>
      <c r="C44" s="42" t="s">
        <v>221</v>
      </c>
      <c r="D44" s="25" t="s">
        <v>63</v>
      </c>
      <c r="E44" s="87">
        <v>55</v>
      </c>
      <c r="F44" s="37">
        <v>7.25</v>
      </c>
      <c r="G44" s="27">
        <f t="shared" si="0"/>
        <v>398.75</v>
      </c>
      <c r="H44" s="200"/>
      <c r="I44" s="201"/>
    </row>
    <row r="45" spans="1:9" s="91" customFormat="1" x14ac:dyDescent="0.25">
      <c r="A45" s="22" t="s">
        <v>78</v>
      </c>
      <c r="B45" s="23" t="s">
        <v>222</v>
      </c>
      <c r="C45" s="89" t="s">
        <v>227</v>
      </c>
      <c r="D45" s="25" t="s">
        <v>63</v>
      </c>
      <c r="E45" s="87">
        <v>5</v>
      </c>
      <c r="F45" s="90">
        <v>80.95</v>
      </c>
      <c r="G45" s="27">
        <f t="shared" si="0"/>
        <v>404.75</v>
      </c>
      <c r="H45" s="289"/>
      <c r="I45" s="290"/>
    </row>
    <row r="46" spans="1:9" s="91" customFormat="1" ht="15.75" customHeight="1" thickBot="1" x14ac:dyDescent="0.3">
      <c r="A46" s="22" t="s">
        <v>78</v>
      </c>
      <c r="B46" s="23" t="s">
        <v>224</v>
      </c>
      <c r="C46" s="92" t="s">
        <v>229</v>
      </c>
      <c r="D46" s="36" t="s">
        <v>80</v>
      </c>
      <c r="E46" s="87">
        <v>0.9</v>
      </c>
      <c r="F46" s="90">
        <v>268.2</v>
      </c>
      <c r="G46" s="27">
        <f t="shared" si="0"/>
        <v>241.38</v>
      </c>
      <c r="H46" s="289"/>
      <c r="I46" s="290"/>
    </row>
    <row r="47" spans="1:9" s="34" customFormat="1" ht="29.25" thickBot="1" x14ac:dyDescent="0.3">
      <c r="A47" s="38" t="s">
        <v>78</v>
      </c>
      <c r="B47" s="43" t="s">
        <v>226</v>
      </c>
      <c r="C47" s="298" t="s">
        <v>102</v>
      </c>
      <c r="D47" s="39" t="s">
        <v>63</v>
      </c>
      <c r="E47" s="139">
        <v>8220</v>
      </c>
      <c r="F47" s="40">
        <v>4.13</v>
      </c>
      <c r="G47" s="41">
        <f t="shared" si="0"/>
        <v>33948.6</v>
      </c>
      <c r="H47" s="239" t="s">
        <v>103</v>
      </c>
      <c r="I47" s="211">
        <f>ROUND(SUM(G31:G47),2)</f>
        <v>163497.88</v>
      </c>
    </row>
    <row r="48" spans="1:9" s="34" customFormat="1" x14ac:dyDescent="0.25">
      <c r="A48" s="16" t="s">
        <v>237</v>
      </c>
      <c r="B48" s="97" t="s">
        <v>37</v>
      </c>
      <c r="C48" s="98" t="s">
        <v>238</v>
      </c>
      <c r="D48" s="99" t="s">
        <v>73</v>
      </c>
      <c r="E48" s="138">
        <v>2</v>
      </c>
      <c r="F48" s="45">
        <v>144.28</v>
      </c>
      <c r="G48" s="21">
        <f t="shared" si="0"/>
        <v>288.56</v>
      </c>
      <c r="H48" s="200"/>
      <c r="I48" s="201"/>
    </row>
    <row r="49" spans="1:9" s="34" customFormat="1" ht="30" x14ac:dyDescent="0.25">
      <c r="A49" s="22" t="s">
        <v>237</v>
      </c>
      <c r="B49" s="69" t="s">
        <v>39</v>
      </c>
      <c r="C49" s="100" t="s">
        <v>239</v>
      </c>
      <c r="D49" s="70" t="s">
        <v>127</v>
      </c>
      <c r="E49" s="87">
        <v>10</v>
      </c>
      <c r="F49" s="61">
        <v>13.26</v>
      </c>
      <c r="G49" s="27">
        <f t="shared" si="0"/>
        <v>132.6</v>
      </c>
      <c r="H49" s="200"/>
      <c r="I49" s="201"/>
    </row>
    <row r="50" spans="1:9" s="34" customFormat="1" ht="18" x14ac:dyDescent="0.25">
      <c r="A50" s="22" t="s">
        <v>237</v>
      </c>
      <c r="B50" s="69" t="s">
        <v>108</v>
      </c>
      <c r="C50" s="100" t="s">
        <v>240</v>
      </c>
      <c r="D50" s="101" t="s">
        <v>80</v>
      </c>
      <c r="E50" s="87">
        <v>50</v>
      </c>
      <c r="F50" s="61">
        <v>2.35</v>
      </c>
      <c r="G50" s="27">
        <f t="shared" si="0"/>
        <v>117.5</v>
      </c>
      <c r="H50" s="200"/>
      <c r="I50" s="201"/>
    </row>
    <row r="51" spans="1:9" s="34" customFormat="1" ht="18" x14ac:dyDescent="0.25">
      <c r="A51" s="22" t="s">
        <v>237</v>
      </c>
      <c r="B51" s="69" t="s">
        <v>110</v>
      </c>
      <c r="C51" s="100" t="s">
        <v>241</v>
      </c>
      <c r="D51" s="101" t="s">
        <v>80</v>
      </c>
      <c r="E51" s="87">
        <v>24</v>
      </c>
      <c r="F51" s="61">
        <v>3.99</v>
      </c>
      <c r="G51" s="27">
        <f t="shared" si="0"/>
        <v>95.76</v>
      </c>
      <c r="H51" s="200"/>
      <c r="I51" s="201"/>
    </row>
    <row r="52" spans="1:9" s="34" customFormat="1" ht="32.25" customHeight="1" x14ac:dyDescent="0.25">
      <c r="A52" s="22" t="s">
        <v>237</v>
      </c>
      <c r="B52" s="69" t="s">
        <v>111</v>
      </c>
      <c r="C52" s="100" t="s">
        <v>242</v>
      </c>
      <c r="D52" s="70" t="s">
        <v>73</v>
      </c>
      <c r="E52" s="87">
        <v>2</v>
      </c>
      <c r="F52" s="61">
        <v>103.56</v>
      </c>
      <c r="G52" s="27">
        <f t="shared" si="0"/>
        <v>207.12</v>
      </c>
      <c r="H52" s="200"/>
      <c r="I52" s="201"/>
    </row>
    <row r="53" spans="1:9" s="34" customFormat="1" ht="30" x14ac:dyDescent="0.25">
      <c r="A53" s="22" t="s">
        <v>237</v>
      </c>
      <c r="B53" s="69" t="s">
        <v>113</v>
      </c>
      <c r="C53" s="100" t="s">
        <v>243</v>
      </c>
      <c r="D53" s="101" t="s">
        <v>80</v>
      </c>
      <c r="E53" s="87">
        <v>50</v>
      </c>
      <c r="F53" s="61">
        <v>5.07</v>
      </c>
      <c r="G53" s="27">
        <f t="shared" si="0"/>
        <v>253.5</v>
      </c>
      <c r="H53" s="200"/>
      <c r="I53" s="201"/>
    </row>
    <row r="54" spans="1:9" s="34" customFormat="1" ht="18" x14ac:dyDescent="0.25">
      <c r="A54" s="22" t="s">
        <v>237</v>
      </c>
      <c r="B54" s="69" t="s">
        <v>114</v>
      </c>
      <c r="C54" s="100" t="s">
        <v>244</v>
      </c>
      <c r="D54" s="101" t="s">
        <v>80</v>
      </c>
      <c r="E54" s="87">
        <v>3</v>
      </c>
      <c r="F54" s="61">
        <v>38.5</v>
      </c>
      <c r="G54" s="27">
        <f t="shared" si="0"/>
        <v>115.5</v>
      </c>
      <c r="H54" s="200"/>
      <c r="I54" s="201"/>
    </row>
    <row r="55" spans="1:9" s="34" customFormat="1" ht="18" x14ac:dyDescent="0.25">
      <c r="A55" s="22" t="s">
        <v>237</v>
      </c>
      <c r="B55" s="69" t="s">
        <v>116</v>
      </c>
      <c r="C55" s="100" t="s">
        <v>245</v>
      </c>
      <c r="D55" s="101" t="s">
        <v>80</v>
      </c>
      <c r="E55" s="87">
        <v>20</v>
      </c>
      <c r="F55" s="61">
        <v>25.09</v>
      </c>
      <c r="G55" s="27">
        <f t="shared" si="0"/>
        <v>501.8</v>
      </c>
      <c r="H55" s="200"/>
      <c r="I55" s="201"/>
    </row>
    <row r="56" spans="1:9" s="34" customFormat="1" ht="18" x14ac:dyDescent="0.25">
      <c r="A56" s="22" t="s">
        <v>237</v>
      </c>
      <c r="B56" s="69" t="s">
        <v>118</v>
      </c>
      <c r="C56" s="35" t="s">
        <v>88</v>
      </c>
      <c r="D56" s="101" t="s">
        <v>80</v>
      </c>
      <c r="E56" s="87">
        <v>26</v>
      </c>
      <c r="F56" s="61">
        <v>4.2699999999999996</v>
      </c>
      <c r="G56" s="27">
        <f t="shared" si="0"/>
        <v>111.02</v>
      </c>
      <c r="H56" s="200"/>
      <c r="I56" s="201"/>
    </row>
    <row r="57" spans="1:9" s="34" customFormat="1" x14ac:dyDescent="0.25">
      <c r="A57" s="22" t="s">
        <v>237</v>
      </c>
      <c r="B57" s="69" t="s">
        <v>246</v>
      </c>
      <c r="C57" s="100" t="s">
        <v>247</v>
      </c>
      <c r="D57" s="70" t="s">
        <v>127</v>
      </c>
      <c r="E57" s="87">
        <v>10</v>
      </c>
      <c r="F57" s="61">
        <v>3.67</v>
      </c>
      <c r="G57" s="27">
        <f t="shared" si="0"/>
        <v>36.700000000000003</v>
      </c>
      <c r="H57" s="200"/>
      <c r="I57" s="201"/>
    </row>
    <row r="58" spans="1:9" s="34" customFormat="1" x14ac:dyDescent="0.25">
      <c r="A58" s="22" t="s">
        <v>237</v>
      </c>
      <c r="B58" s="69" t="s">
        <v>248</v>
      </c>
      <c r="C58" s="100" t="s">
        <v>249</v>
      </c>
      <c r="D58" s="70" t="s">
        <v>127</v>
      </c>
      <c r="E58" s="87">
        <v>10</v>
      </c>
      <c r="F58" s="61">
        <v>4.38</v>
      </c>
      <c r="G58" s="27">
        <f t="shared" si="0"/>
        <v>43.8</v>
      </c>
      <c r="H58" s="200"/>
      <c r="I58" s="201"/>
    </row>
    <row r="59" spans="1:9" s="34" customFormat="1" ht="30" x14ac:dyDescent="0.25">
      <c r="A59" s="22" t="s">
        <v>237</v>
      </c>
      <c r="B59" s="69" t="s">
        <v>250</v>
      </c>
      <c r="C59" s="100" t="s">
        <v>251</v>
      </c>
      <c r="D59" s="70" t="s">
        <v>127</v>
      </c>
      <c r="E59" s="87">
        <v>9</v>
      </c>
      <c r="F59" s="61">
        <v>92.03</v>
      </c>
      <c r="G59" s="27">
        <f t="shared" si="0"/>
        <v>828.27</v>
      </c>
      <c r="H59" s="200"/>
      <c r="I59" s="201"/>
    </row>
    <row r="60" spans="1:9" s="34" customFormat="1" x14ac:dyDescent="0.25">
      <c r="A60" s="22" t="s">
        <v>237</v>
      </c>
      <c r="B60" s="69" t="s">
        <v>252</v>
      </c>
      <c r="C60" s="100" t="s">
        <v>442</v>
      </c>
      <c r="D60" s="102" t="s">
        <v>127</v>
      </c>
      <c r="E60" s="168">
        <v>56.5</v>
      </c>
      <c r="F60" s="61">
        <v>87.3</v>
      </c>
      <c r="G60" s="27">
        <f t="shared" si="0"/>
        <v>4932.45</v>
      </c>
      <c r="H60" s="200"/>
      <c r="I60" s="201"/>
    </row>
    <row r="61" spans="1:9" s="34" customFormat="1" x14ac:dyDescent="0.25">
      <c r="A61" s="22" t="s">
        <v>237</v>
      </c>
      <c r="B61" s="69" t="s">
        <v>254</v>
      </c>
      <c r="C61" s="100" t="s">
        <v>443</v>
      </c>
      <c r="D61" s="102" t="s">
        <v>127</v>
      </c>
      <c r="E61" s="168">
        <v>30</v>
      </c>
      <c r="F61" s="61">
        <v>59.14</v>
      </c>
      <c r="G61" s="27">
        <f t="shared" si="0"/>
        <v>1774.2</v>
      </c>
      <c r="H61" s="200"/>
      <c r="I61" s="201"/>
    </row>
    <row r="62" spans="1:9" s="34" customFormat="1" ht="18" x14ac:dyDescent="0.25">
      <c r="A62" s="22" t="s">
        <v>237</v>
      </c>
      <c r="B62" s="69" t="s">
        <v>257</v>
      </c>
      <c r="C62" s="100" t="s">
        <v>255</v>
      </c>
      <c r="D62" s="173" t="s">
        <v>256</v>
      </c>
      <c r="E62" s="87">
        <v>11</v>
      </c>
      <c r="F62" s="61">
        <v>38.5</v>
      </c>
      <c r="G62" s="27">
        <f t="shared" si="0"/>
        <v>423.5</v>
      </c>
      <c r="H62" s="200"/>
      <c r="I62" s="201"/>
    </row>
    <row r="63" spans="1:9" s="34" customFormat="1" x14ac:dyDescent="0.25">
      <c r="A63" s="22" t="s">
        <v>237</v>
      </c>
      <c r="B63" s="69" t="s">
        <v>259</v>
      </c>
      <c r="C63" s="100" t="s">
        <v>258</v>
      </c>
      <c r="D63" s="102" t="s">
        <v>73</v>
      </c>
      <c r="E63" s="87">
        <v>2</v>
      </c>
      <c r="F63" s="61">
        <v>80.03</v>
      </c>
      <c r="G63" s="27">
        <f t="shared" si="0"/>
        <v>160.06</v>
      </c>
      <c r="H63" s="200"/>
      <c r="I63" s="201"/>
    </row>
    <row r="64" spans="1:9" s="34" customFormat="1" x14ac:dyDescent="0.25">
      <c r="A64" s="22" t="s">
        <v>237</v>
      </c>
      <c r="B64" s="69" t="s">
        <v>261</v>
      </c>
      <c r="C64" s="100" t="s">
        <v>395</v>
      </c>
      <c r="D64" s="102" t="s">
        <v>73</v>
      </c>
      <c r="E64" s="87">
        <v>4</v>
      </c>
      <c r="F64" s="61">
        <v>101.09</v>
      </c>
      <c r="G64" s="27">
        <f t="shared" si="0"/>
        <v>404.36</v>
      </c>
      <c r="H64" s="200"/>
      <c r="I64" s="201"/>
    </row>
    <row r="65" spans="1:9" s="34" customFormat="1" ht="15.75" thickBot="1" x14ac:dyDescent="0.3">
      <c r="A65" s="22" t="s">
        <v>237</v>
      </c>
      <c r="B65" s="69" t="s">
        <v>396</v>
      </c>
      <c r="C65" s="100" t="s">
        <v>260</v>
      </c>
      <c r="D65" s="102" t="s">
        <v>63</v>
      </c>
      <c r="E65" s="87">
        <v>696</v>
      </c>
      <c r="F65" s="61">
        <v>1.1200000000000001</v>
      </c>
      <c r="G65" s="27">
        <f t="shared" si="0"/>
        <v>779.52</v>
      </c>
      <c r="H65" s="200"/>
      <c r="I65" s="201"/>
    </row>
    <row r="66" spans="1:9" s="34" customFormat="1" ht="29.25" thickBot="1" x14ac:dyDescent="0.3">
      <c r="A66" s="57" t="s">
        <v>237</v>
      </c>
      <c r="B66" s="103" t="s">
        <v>397</v>
      </c>
      <c r="C66" s="49" t="s">
        <v>262</v>
      </c>
      <c r="D66" s="58" t="s">
        <v>80</v>
      </c>
      <c r="E66" s="141">
        <v>235</v>
      </c>
      <c r="F66" s="59">
        <v>7.15</v>
      </c>
      <c r="G66" s="55">
        <f t="shared" si="0"/>
        <v>1680.25</v>
      </c>
      <c r="H66" s="210" t="s">
        <v>124</v>
      </c>
      <c r="I66" s="211">
        <f>ROUND(SUM(G48:G66),2)</f>
        <v>12886.47</v>
      </c>
    </row>
    <row r="67" spans="1:9" s="34" customFormat="1" ht="30" x14ac:dyDescent="0.25">
      <c r="A67" s="16" t="s">
        <v>444</v>
      </c>
      <c r="B67" s="17" t="s">
        <v>41</v>
      </c>
      <c r="C67" s="44" t="s">
        <v>445</v>
      </c>
      <c r="D67" s="32" t="s">
        <v>80</v>
      </c>
      <c r="E67" s="138">
        <v>671</v>
      </c>
      <c r="F67" s="45">
        <v>16.46</v>
      </c>
      <c r="G67" s="21">
        <f t="shared" si="0"/>
        <v>11044.66</v>
      </c>
      <c r="H67" s="318" t="s">
        <v>106</v>
      </c>
      <c r="I67" s="201"/>
    </row>
    <row r="68" spans="1:9" s="34" customFormat="1" ht="30" x14ac:dyDescent="0.25">
      <c r="A68" s="22" t="s">
        <v>444</v>
      </c>
      <c r="B68" s="23" t="s">
        <v>128</v>
      </c>
      <c r="C68" s="46" t="s">
        <v>107</v>
      </c>
      <c r="D68" s="25" t="s">
        <v>63</v>
      </c>
      <c r="E68" s="140">
        <v>559</v>
      </c>
      <c r="F68" s="47">
        <v>15.88</v>
      </c>
      <c r="G68" s="27">
        <f t="shared" si="0"/>
        <v>8876.92</v>
      </c>
      <c r="H68" s="319"/>
      <c r="I68" s="201"/>
    </row>
    <row r="69" spans="1:9" s="34" customFormat="1" ht="30" x14ac:dyDescent="0.25">
      <c r="A69" s="22" t="s">
        <v>444</v>
      </c>
      <c r="B69" s="23" t="s">
        <v>130</v>
      </c>
      <c r="C69" s="46" t="s">
        <v>446</v>
      </c>
      <c r="D69" s="25" t="s">
        <v>63</v>
      </c>
      <c r="E69" s="140">
        <v>403</v>
      </c>
      <c r="F69" s="47">
        <v>19.32</v>
      </c>
      <c r="G69" s="27">
        <f t="shared" si="0"/>
        <v>7785.96</v>
      </c>
      <c r="H69" s="319"/>
      <c r="I69" s="201"/>
    </row>
    <row r="70" spans="1:9" s="34" customFormat="1" ht="30" x14ac:dyDescent="0.25">
      <c r="A70" s="22" t="s">
        <v>444</v>
      </c>
      <c r="B70" s="23" t="s">
        <v>132</v>
      </c>
      <c r="C70" s="46" t="s">
        <v>447</v>
      </c>
      <c r="D70" s="25" t="s">
        <v>63</v>
      </c>
      <c r="E70" s="140">
        <v>37</v>
      </c>
      <c r="F70" s="47">
        <v>2.4</v>
      </c>
      <c r="G70" s="27">
        <f t="shared" si="0"/>
        <v>88.8</v>
      </c>
      <c r="H70" s="319"/>
      <c r="I70" s="201"/>
    </row>
    <row r="71" spans="1:9" s="34" customFormat="1" ht="30" x14ac:dyDescent="0.25">
      <c r="A71" s="22" t="s">
        <v>444</v>
      </c>
      <c r="B71" s="23" t="s">
        <v>134</v>
      </c>
      <c r="C71" s="65" t="s">
        <v>448</v>
      </c>
      <c r="D71" s="25" t="s">
        <v>63</v>
      </c>
      <c r="E71" s="140">
        <v>25</v>
      </c>
      <c r="F71" s="47">
        <v>45.44</v>
      </c>
      <c r="G71" s="27">
        <f t="shared" si="0"/>
        <v>1136</v>
      </c>
      <c r="H71" s="319"/>
      <c r="I71" s="201"/>
    </row>
    <row r="72" spans="1:9" s="34" customFormat="1" ht="30.75" thickBot="1" x14ac:dyDescent="0.3">
      <c r="A72" s="22" t="s">
        <v>444</v>
      </c>
      <c r="B72" s="23" t="s">
        <v>136</v>
      </c>
      <c r="C72" s="49" t="s">
        <v>449</v>
      </c>
      <c r="D72" s="25" t="s">
        <v>63</v>
      </c>
      <c r="E72" s="140">
        <v>12</v>
      </c>
      <c r="F72" s="47">
        <v>45.44</v>
      </c>
      <c r="G72" s="27">
        <f t="shared" si="0"/>
        <v>545.28</v>
      </c>
      <c r="H72" s="319"/>
      <c r="I72" s="201"/>
    </row>
    <row r="73" spans="1:9" s="34" customFormat="1" ht="30" x14ac:dyDescent="0.25">
      <c r="A73" s="22" t="s">
        <v>444</v>
      </c>
      <c r="B73" s="23" t="s">
        <v>265</v>
      </c>
      <c r="C73" s="46" t="s">
        <v>450</v>
      </c>
      <c r="D73" s="36" t="s">
        <v>80</v>
      </c>
      <c r="E73" s="140">
        <v>805</v>
      </c>
      <c r="F73" s="47">
        <v>17.02</v>
      </c>
      <c r="G73" s="27">
        <f t="shared" si="0"/>
        <v>13701.1</v>
      </c>
      <c r="H73" s="319"/>
      <c r="I73" s="201"/>
    </row>
    <row r="74" spans="1:9" s="34" customFormat="1" ht="30" x14ac:dyDescent="0.25">
      <c r="A74" s="22" t="s">
        <v>444</v>
      </c>
      <c r="B74" s="23" t="s">
        <v>266</v>
      </c>
      <c r="C74" s="46" t="s">
        <v>451</v>
      </c>
      <c r="D74" s="25" t="s">
        <v>63</v>
      </c>
      <c r="E74" s="140">
        <v>915</v>
      </c>
      <c r="F74" s="47">
        <v>12.26</v>
      </c>
      <c r="G74" s="27">
        <f t="shared" si="0"/>
        <v>11217.9</v>
      </c>
      <c r="H74" s="319"/>
      <c r="I74" s="201"/>
    </row>
    <row r="75" spans="1:9" s="34" customFormat="1" ht="30" x14ac:dyDescent="0.25">
      <c r="A75" s="22" t="s">
        <v>444</v>
      </c>
      <c r="B75" s="23" t="s">
        <v>267</v>
      </c>
      <c r="C75" s="46" t="s">
        <v>447</v>
      </c>
      <c r="D75" s="25" t="s">
        <v>63</v>
      </c>
      <c r="E75" s="140">
        <v>915</v>
      </c>
      <c r="F75" s="47">
        <v>2.4</v>
      </c>
      <c r="G75" s="27">
        <f t="shared" si="0"/>
        <v>2196</v>
      </c>
      <c r="H75" s="319"/>
      <c r="I75" s="201"/>
    </row>
    <row r="76" spans="1:9" s="34" customFormat="1" ht="30.75" thickBot="1" x14ac:dyDescent="0.3">
      <c r="A76" s="22" t="s">
        <v>444</v>
      </c>
      <c r="B76" s="23" t="s">
        <v>452</v>
      </c>
      <c r="C76" s="49" t="s">
        <v>453</v>
      </c>
      <c r="D76" s="25" t="s">
        <v>63</v>
      </c>
      <c r="E76" s="140">
        <v>915</v>
      </c>
      <c r="F76" s="47">
        <v>26.71</v>
      </c>
      <c r="G76" s="27">
        <f t="shared" si="0"/>
        <v>24439.65</v>
      </c>
      <c r="H76" s="319"/>
      <c r="I76" s="201"/>
    </row>
    <row r="77" spans="1:9" s="34" customFormat="1" ht="30" x14ac:dyDescent="0.25">
      <c r="A77" s="22" t="s">
        <v>444</v>
      </c>
      <c r="B77" s="23" t="s">
        <v>454</v>
      </c>
      <c r="C77" s="56" t="s">
        <v>455</v>
      </c>
      <c r="D77" s="36" t="s">
        <v>80</v>
      </c>
      <c r="E77" s="140">
        <v>198</v>
      </c>
      <c r="F77" s="47">
        <v>16.420000000000002</v>
      </c>
      <c r="G77" s="27">
        <f t="shared" si="0"/>
        <v>3251.16</v>
      </c>
      <c r="H77" s="319"/>
      <c r="I77" s="201"/>
    </row>
    <row r="78" spans="1:9" s="34" customFormat="1" ht="30" x14ac:dyDescent="0.25">
      <c r="A78" s="22" t="s">
        <v>444</v>
      </c>
      <c r="B78" s="23" t="s">
        <v>456</v>
      </c>
      <c r="C78" s="46" t="s">
        <v>451</v>
      </c>
      <c r="D78" s="25" t="s">
        <v>63</v>
      </c>
      <c r="E78" s="140">
        <v>120</v>
      </c>
      <c r="F78" s="47">
        <v>12.26</v>
      </c>
      <c r="G78" s="27">
        <f t="shared" si="0"/>
        <v>1471.2</v>
      </c>
      <c r="H78" s="319"/>
      <c r="I78" s="201"/>
    </row>
    <row r="79" spans="1:9" s="34" customFormat="1" ht="30" x14ac:dyDescent="0.25">
      <c r="A79" s="22" t="s">
        <v>444</v>
      </c>
      <c r="B79" s="23" t="s">
        <v>457</v>
      </c>
      <c r="C79" s="46" t="s">
        <v>447</v>
      </c>
      <c r="D79" s="25" t="s">
        <v>63</v>
      </c>
      <c r="E79" s="140">
        <v>120</v>
      </c>
      <c r="F79" s="47">
        <v>2.4</v>
      </c>
      <c r="G79" s="27">
        <f t="shared" si="0"/>
        <v>288</v>
      </c>
      <c r="H79" s="319"/>
      <c r="I79" s="201"/>
    </row>
    <row r="80" spans="1:9" s="34" customFormat="1" ht="30" x14ac:dyDescent="0.25">
      <c r="A80" s="22" t="s">
        <v>444</v>
      </c>
      <c r="B80" s="23" t="s">
        <v>458</v>
      </c>
      <c r="C80" s="46" t="s">
        <v>459</v>
      </c>
      <c r="D80" s="25" t="s">
        <v>63</v>
      </c>
      <c r="E80" s="140">
        <v>107</v>
      </c>
      <c r="F80" s="47">
        <v>25.05</v>
      </c>
      <c r="G80" s="27">
        <f t="shared" si="0"/>
        <v>2680.35</v>
      </c>
      <c r="H80" s="319"/>
      <c r="I80" s="201"/>
    </row>
    <row r="81" spans="1:9" s="34" customFormat="1" ht="30" x14ac:dyDescent="0.25">
      <c r="A81" s="22" t="s">
        <v>444</v>
      </c>
      <c r="B81" s="23" t="s">
        <v>460</v>
      </c>
      <c r="C81" s="46" t="s">
        <v>448</v>
      </c>
      <c r="D81" s="25" t="s">
        <v>63</v>
      </c>
      <c r="E81" s="140">
        <v>11</v>
      </c>
      <c r="F81" s="47">
        <v>45.44</v>
      </c>
      <c r="G81" s="27">
        <f t="shared" si="0"/>
        <v>499.84</v>
      </c>
      <c r="H81" s="319"/>
      <c r="I81" s="201"/>
    </row>
    <row r="82" spans="1:9" s="34" customFormat="1" ht="30.75" thickBot="1" x14ac:dyDescent="0.3">
      <c r="A82" s="22" t="s">
        <v>444</v>
      </c>
      <c r="B82" s="23" t="s">
        <v>461</v>
      </c>
      <c r="C82" s="49" t="s">
        <v>449</v>
      </c>
      <c r="D82" s="25" t="s">
        <v>63</v>
      </c>
      <c r="E82" s="140">
        <v>2</v>
      </c>
      <c r="F82" s="47">
        <v>45.44</v>
      </c>
      <c r="G82" s="27">
        <f t="shared" si="0"/>
        <v>90.88</v>
      </c>
      <c r="H82" s="319"/>
      <c r="I82" s="201"/>
    </row>
    <row r="83" spans="1:9" s="34" customFormat="1" ht="30" x14ac:dyDescent="0.25">
      <c r="A83" s="22" t="s">
        <v>263</v>
      </c>
      <c r="B83" s="23" t="s">
        <v>462</v>
      </c>
      <c r="C83" s="56" t="s">
        <v>264</v>
      </c>
      <c r="D83" s="36" t="s">
        <v>80</v>
      </c>
      <c r="E83" s="140">
        <v>3758</v>
      </c>
      <c r="F83" s="47">
        <v>18.89</v>
      </c>
      <c r="G83" s="27">
        <f t="shared" si="0"/>
        <v>70988.62</v>
      </c>
      <c r="H83" s="319"/>
      <c r="I83" s="201"/>
    </row>
    <row r="84" spans="1:9" s="34" customFormat="1" ht="30" x14ac:dyDescent="0.25">
      <c r="A84" s="22" t="s">
        <v>263</v>
      </c>
      <c r="B84" s="23" t="s">
        <v>463</v>
      </c>
      <c r="C84" s="46" t="s">
        <v>107</v>
      </c>
      <c r="D84" s="25" t="s">
        <v>63</v>
      </c>
      <c r="E84" s="140">
        <v>5752</v>
      </c>
      <c r="F84" s="47">
        <v>13.79</v>
      </c>
      <c r="G84" s="27">
        <f t="shared" si="0"/>
        <v>79320.08</v>
      </c>
      <c r="H84" s="319"/>
      <c r="I84" s="201"/>
    </row>
    <row r="85" spans="1:9" s="34" customFormat="1" ht="30" x14ac:dyDescent="0.25">
      <c r="A85" s="22" t="s">
        <v>263</v>
      </c>
      <c r="B85" s="23" t="s">
        <v>464</v>
      </c>
      <c r="C85" s="46" t="s">
        <v>109</v>
      </c>
      <c r="D85" s="25" t="s">
        <v>63</v>
      </c>
      <c r="E85" s="140">
        <v>5296</v>
      </c>
      <c r="F85" s="47">
        <v>14.66</v>
      </c>
      <c r="G85" s="27">
        <f t="shared" si="0"/>
        <v>77639.360000000001</v>
      </c>
      <c r="H85" s="319"/>
      <c r="I85" s="201"/>
    </row>
    <row r="86" spans="1:9" s="34" customFormat="1" ht="30" x14ac:dyDescent="0.25">
      <c r="A86" s="22" t="s">
        <v>263</v>
      </c>
      <c r="B86" s="23" t="s">
        <v>465</v>
      </c>
      <c r="C86" s="191" t="s">
        <v>896</v>
      </c>
      <c r="D86" s="48" t="s">
        <v>63</v>
      </c>
      <c r="E86" s="140">
        <v>5273</v>
      </c>
      <c r="F86" s="47">
        <v>0.38</v>
      </c>
      <c r="G86" s="27">
        <f t="shared" si="0"/>
        <v>2003.74</v>
      </c>
      <c r="H86" s="319"/>
      <c r="I86" s="201"/>
    </row>
    <row r="87" spans="1:9" s="34" customFormat="1" ht="30" x14ac:dyDescent="0.25">
      <c r="A87" s="22" t="s">
        <v>263</v>
      </c>
      <c r="B87" s="23" t="s">
        <v>466</v>
      </c>
      <c r="C87" s="46" t="s">
        <v>112</v>
      </c>
      <c r="D87" s="25" t="s">
        <v>63</v>
      </c>
      <c r="E87" s="140">
        <v>5258</v>
      </c>
      <c r="F87" s="47">
        <v>14.85</v>
      </c>
      <c r="G87" s="27">
        <f t="shared" si="0"/>
        <v>78081.3</v>
      </c>
      <c r="H87" s="319"/>
      <c r="I87" s="201"/>
    </row>
    <row r="88" spans="1:9" s="34" customFormat="1" ht="30" x14ac:dyDescent="0.25">
      <c r="A88" s="22" t="s">
        <v>263</v>
      </c>
      <c r="B88" s="23" t="s">
        <v>467</v>
      </c>
      <c r="C88" s="191" t="s">
        <v>897</v>
      </c>
      <c r="D88" s="25" t="s">
        <v>63</v>
      </c>
      <c r="E88" s="140">
        <v>5243</v>
      </c>
      <c r="F88" s="47">
        <v>0.38</v>
      </c>
      <c r="G88" s="27">
        <f t="shared" si="0"/>
        <v>1992.34</v>
      </c>
      <c r="H88" s="319"/>
      <c r="I88" s="201"/>
    </row>
    <row r="89" spans="1:9" s="34" customFormat="1" ht="30" x14ac:dyDescent="0.25">
      <c r="A89" s="22" t="s">
        <v>263</v>
      </c>
      <c r="B89" s="23" t="s">
        <v>468</v>
      </c>
      <c r="C89" s="46" t="s">
        <v>115</v>
      </c>
      <c r="D89" s="25" t="s">
        <v>63</v>
      </c>
      <c r="E89" s="140">
        <v>5235</v>
      </c>
      <c r="F89" s="47">
        <v>9.0299999999999994</v>
      </c>
      <c r="G89" s="27">
        <f t="shared" si="0"/>
        <v>47272.05</v>
      </c>
      <c r="H89" s="319"/>
      <c r="I89" s="201"/>
    </row>
    <row r="90" spans="1:9" s="34" customFormat="1" ht="30.75" thickBot="1" x14ac:dyDescent="0.3">
      <c r="A90" s="22" t="s">
        <v>263</v>
      </c>
      <c r="B90" s="23" t="s">
        <v>469</v>
      </c>
      <c r="C90" s="49" t="s">
        <v>117</v>
      </c>
      <c r="D90" s="25" t="s">
        <v>63</v>
      </c>
      <c r="E90" s="140">
        <v>5220</v>
      </c>
      <c r="F90" s="47">
        <v>0.26</v>
      </c>
      <c r="G90" s="27">
        <f t="shared" si="0"/>
        <v>1357.2</v>
      </c>
      <c r="H90" s="319"/>
      <c r="I90" s="201"/>
    </row>
    <row r="91" spans="1:9" s="34" customFormat="1" ht="30.75" thickBot="1" x14ac:dyDescent="0.3">
      <c r="A91" s="22" t="s">
        <v>263</v>
      </c>
      <c r="B91" s="51" t="s">
        <v>470</v>
      </c>
      <c r="C91" s="52" t="s">
        <v>119</v>
      </c>
      <c r="D91" s="53" t="s">
        <v>80</v>
      </c>
      <c r="E91" s="141">
        <v>880</v>
      </c>
      <c r="F91" s="54">
        <v>6.47</v>
      </c>
      <c r="G91" s="55">
        <f t="shared" si="0"/>
        <v>5693.6</v>
      </c>
      <c r="H91" s="319"/>
      <c r="I91" s="201"/>
    </row>
    <row r="92" spans="1:9" s="34" customFormat="1" ht="30" customHeight="1" x14ac:dyDescent="0.25">
      <c r="A92" s="16" t="s">
        <v>471</v>
      </c>
      <c r="B92" s="17" t="s">
        <v>41</v>
      </c>
      <c r="C92" s="44" t="s">
        <v>472</v>
      </c>
      <c r="D92" s="32" t="s">
        <v>80</v>
      </c>
      <c r="E92" s="138">
        <v>671</v>
      </c>
      <c r="F92" s="45">
        <v>0</v>
      </c>
      <c r="G92" s="21">
        <f t="shared" si="0"/>
        <v>0</v>
      </c>
      <c r="H92" s="319"/>
      <c r="I92" s="201"/>
    </row>
    <row r="93" spans="1:9" s="34" customFormat="1" ht="30" customHeight="1" x14ac:dyDescent="0.25">
      <c r="A93" s="22" t="s">
        <v>471</v>
      </c>
      <c r="B93" s="23" t="s">
        <v>128</v>
      </c>
      <c r="C93" s="46" t="s">
        <v>107</v>
      </c>
      <c r="D93" s="25" t="s">
        <v>63</v>
      </c>
      <c r="E93" s="140">
        <v>559</v>
      </c>
      <c r="F93" s="47">
        <v>0</v>
      </c>
      <c r="G93" s="27">
        <f t="shared" si="0"/>
        <v>0</v>
      </c>
      <c r="H93" s="319"/>
      <c r="I93" s="201"/>
    </row>
    <row r="94" spans="1:9" s="34" customFormat="1" ht="30" customHeight="1" x14ac:dyDescent="0.25">
      <c r="A94" s="22" t="s">
        <v>471</v>
      </c>
      <c r="B94" s="23" t="s">
        <v>130</v>
      </c>
      <c r="C94" s="46" t="s">
        <v>446</v>
      </c>
      <c r="D94" s="25" t="s">
        <v>63</v>
      </c>
      <c r="E94" s="140">
        <v>403</v>
      </c>
      <c r="F94" s="47">
        <v>0</v>
      </c>
      <c r="G94" s="27">
        <f t="shared" si="0"/>
        <v>0</v>
      </c>
      <c r="H94" s="319"/>
      <c r="I94" s="201"/>
    </row>
    <row r="95" spans="1:9" s="34" customFormat="1" ht="30" customHeight="1" x14ac:dyDescent="0.25">
      <c r="A95" s="22" t="s">
        <v>471</v>
      </c>
      <c r="B95" s="23" t="s">
        <v>132</v>
      </c>
      <c r="C95" s="46" t="s">
        <v>447</v>
      </c>
      <c r="D95" s="25" t="s">
        <v>63</v>
      </c>
      <c r="E95" s="140">
        <v>37</v>
      </c>
      <c r="F95" s="47">
        <v>0</v>
      </c>
      <c r="G95" s="27">
        <f t="shared" si="0"/>
        <v>0</v>
      </c>
      <c r="H95" s="319"/>
      <c r="I95" s="201"/>
    </row>
    <row r="96" spans="1:9" s="34" customFormat="1" ht="30" customHeight="1" x14ac:dyDescent="0.25">
      <c r="A96" s="22" t="s">
        <v>471</v>
      </c>
      <c r="B96" s="23" t="s">
        <v>134</v>
      </c>
      <c r="C96" s="46" t="s">
        <v>448</v>
      </c>
      <c r="D96" s="25" t="s">
        <v>63</v>
      </c>
      <c r="E96" s="140">
        <v>25</v>
      </c>
      <c r="F96" s="47">
        <v>0</v>
      </c>
      <c r="G96" s="27">
        <f t="shared" si="0"/>
        <v>0</v>
      </c>
      <c r="H96" s="319"/>
      <c r="I96" s="201"/>
    </row>
    <row r="97" spans="1:9" s="34" customFormat="1" ht="30" customHeight="1" thickBot="1" x14ac:dyDescent="0.3">
      <c r="A97" s="22" t="s">
        <v>471</v>
      </c>
      <c r="B97" s="23" t="s">
        <v>136</v>
      </c>
      <c r="C97" s="49" t="s">
        <v>449</v>
      </c>
      <c r="D97" s="25" t="s">
        <v>63</v>
      </c>
      <c r="E97" s="140">
        <v>12</v>
      </c>
      <c r="F97" s="47">
        <v>0</v>
      </c>
      <c r="G97" s="27">
        <f t="shared" si="0"/>
        <v>0</v>
      </c>
      <c r="H97" s="319"/>
      <c r="I97" s="201"/>
    </row>
    <row r="98" spans="1:9" s="34" customFormat="1" ht="30" customHeight="1" x14ac:dyDescent="0.25">
      <c r="A98" s="22" t="s">
        <v>471</v>
      </c>
      <c r="B98" s="23" t="s">
        <v>265</v>
      </c>
      <c r="C98" s="56" t="s">
        <v>473</v>
      </c>
      <c r="D98" s="36" t="s">
        <v>80</v>
      </c>
      <c r="E98" s="140">
        <v>805</v>
      </c>
      <c r="F98" s="47">
        <v>0</v>
      </c>
      <c r="G98" s="27">
        <f t="shared" si="0"/>
        <v>0</v>
      </c>
      <c r="H98" s="319"/>
      <c r="I98" s="201"/>
    </row>
    <row r="99" spans="1:9" s="34" customFormat="1" ht="30" customHeight="1" x14ac:dyDescent="0.25">
      <c r="A99" s="22" t="s">
        <v>471</v>
      </c>
      <c r="B99" s="23" t="s">
        <v>266</v>
      </c>
      <c r="C99" s="46" t="s">
        <v>451</v>
      </c>
      <c r="D99" s="25" t="s">
        <v>63</v>
      </c>
      <c r="E99" s="140">
        <v>915</v>
      </c>
      <c r="F99" s="47">
        <v>0</v>
      </c>
      <c r="G99" s="27">
        <f t="shared" si="0"/>
        <v>0</v>
      </c>
      <c r="H99" s="319"/>
      <c r="I99" s="201"/>
    </row>
    <row r="100" spans="1:9" s="34" customFormat="1" ht="30" customHeight="1" x14ac:dyDescent="0.25">
      <c r="A100" s="22" t="s">
        <v>471</v>
      </c>
      <c r="B100" s="23" t="s">
        <v>267</v>
      </c>
      <c r="C100" s="46" t="s">
        <v>447</v>
      </c>
      <c r="D100" s="25" t="s">
        <v>63</v>
      </c>
      <c r="E100" s="140">
        <v>915</v>
      </c>
      <c r="F100" s="47">
        <v>0</v>
      </c>
      <c r="G100" s="27">
        <f t="shared" si="0"/>
        <v>0</v>
      </c>
      <c r="H100" s="319"/>
      <c r="I100" s="201"/>
    </row>
    <row r="101" spans="1:9" s="34" customFormat="1" ht="30" customHeight="1" thickBot="1" x14ac:dyDescent="0.3">
      <c r="A101" s="22" t="s">
        <v>471</v>
      </c>
      <c r="B101" s="23" t="s">
        <v>452</v>
      </c>
      <c r="C101" s="49" t="s">
        <v>453</v>
      </c>
      <c r="D101" s="25" t="s">
        <v>63</v>
      </c>
      <c r="E101" s="140">
        <v>915</v>
      </c>
      <c r="F101" s="47">
        <v>0</v>
      </c>
      <c r="G101" s="27">
        <f t="shared" si="0"/>
        <v>0</v>
      </c>
      <c r="H101" s="319"/>
      <c r="I101" s="201"/>
    </row>
    <row r="102" spans="1:9" s="34" customFormat="1" ht="30" customHeight="1" x14ac:dyDescent="0.25">
      <c r="A102" s="22" t="s">
        <v>471</v>
      </c>
      <c r="B102" s="23" t="s">
        <v>454</v>
      </c>
      <c r="C102" s="56" t="s">
        <v>474</v>
      </c>
      <c r="D102" s="36" t="s">
        <v>80</v>
      </c>
      <c r="E102" s="140">
        <v>198</v>
      </c>
      <c r="F102" s="47">
        <v>0</v>
      </c>
      <c r="G102" s="27">
        <f t="shared" si="0"/>
        <v>0</v>
      </c>
      <c r="H102" s="319"/>
      <c r="I102" s="201"/>
    </row>
    <row r="103" spans="1:9" s="34" customFormat="1" ht="30" customHeight="1" x14ac:dyDescent="0.25">
      <c r="A103" s="22" t="s">
        <v>471</v>
      </c>
      <c r="B103" s="23" t="s">
        <v>456</v>
      </c>
      <c r="C103" s="46" t="s">
        <v>451</v>
      </c>
      <c r="D103" s="25" t="s">
        <v>63</v>
      </c>
      <c r="E103" s="140">
        <v>120</v>
      </c>
      <c r="F103" s="47">
        <v>0</v>
      </c>
      <c r="G103" s="27">
        <f t="shared" si="0"/>
        <v>0</v>
      </c>
      <c r="H103" s="319"/>
      <c r="I103" s="201"/>
    </row>
    <row r="104" spans="1:9" s="34" customFormat="1" ht="30" customHeight="1" x14ac:dyDescent="0.25">
      <c r="A104" s="22" t="s">
        <v>471</v>
      </c>
      <c r="B104" s="23" t="s">
        <v>457</v>
      </c>
      <c r="C104" s="46" t="s">
        <v>447</v>
      </c>
      <c r="D104" s="25" t="s">
        <v>63</v>
      </c>
      <c r="E104" s="140">
        <v>120</v>
      </c>
      <c r="F104" s="47">
        <v>0</v>
      </c>
      <c r="G104" s="27">
        <f t="shared" si="0"/>
        <v>0</v>
      </c>
      <c r="H104" s="319"/>
      <c r="I104" s="201"/>
    </row>
    <row r="105" spans="1:9" s="34" customFormat="1" ht="30" customHeight="1" x14ac:dyDescent="0.25">
      <c r="A105" s="22" t="s">
        <v>471</v>
      </c>
      <c r="B105" s="23" t="s">
        <v>458</v>
      </c>
      <c r="C105" s="46" t="s">
        <v>459</v>
      </c>
      <c r="D105" s="25" t="s">
        <v>63</v>
      </c>
      <c r="E105" s="140">
        <v>107</v>
      </c>
      <c r="F105" s="47">
        <v>0</v>
      </c>
      <c r="G105" s="27">
        <f t="shared" si="0"/>
        <v>0</v>
      </c>
      <c r="H105" s="319"/>
      <c r="I105" s="201"/>
    </row>
    <row r="106" spans="1:9" s="34" customFormat="1" ht="30" customHeight="1" x14ac:dyDescent="0.25">
      <c r="A106" s="22" t="s">
        <v>471</v>
      </c>
      <c r="B106" s="23" t="s">
        <v>460</v>
      </c>
      <c r="C106" s="46" t="s">
        <v>448</v>
      </c>
      <c r="D106" s="25" t="s">
        <v>63</v>
      </c>
      <c r="E106" s="140">
        <v>11</v>
      </c>
      <c r="F106" s="47">
        <v>0</v>
      </c>
      <c r="G106" s="27">
        <f t="shared" si="0"/>
        <v>0</v>
      </c>
      <c r="H106" s="319"/>
      <c r="I106" s="201"/>
    </row>
    <row r="107" spans="1:9" s="34" customFormat="1" ht="30" customHeight="1" thickBot="1" x14ac:dyDescent="0.3">
      <c r="A107" s="22" t="s">
        <v>471</v>
      </c>
      <c r="B107" s="23" t="s">
        <v>461</v>
      </c>
      <c r="C107" s="49" t="s">
        <v>449</v>
      </c>
      <c r="D107" s="25" t="s">
        <v>63</v>
      </c>
      <c r="E107" s="140">
        <v>2</v>
      </c>
      <c r="F107" s="47">
        <v>0</v>
      </c>
      <c r="G107" s="27">
        <f t="shared" si="0"/>
        <v>0</v>
      </c>
      <c r="H107" s="319"/>
      <c r="I107" s="201"/>
    </row>
    <row r="108" spans="1:9" s="34" customFormat="1" ht="30" customHeight="1" x14ac:dyDescent="0.25">
      <c r="A108" s="22" t="s">
        <v>123</v>
      </c>
      <c r="B108" s="23" t="s">
        <v>462</v>
      </c>
      <c r="C108" s="56" t="s">
        <v>121</v>
      </c>
      <c r="D108" s="36" t="s">
        <v>80</v>
      </c>
      <c r="E108" s="140">
        <v>3236</v>
      </c>
      <c r="F108" s="47">
        <v>0</v>
      </c>
      <c r="G108" s="27">
        <f t="shared" si="0"/>
        <v>0</v>
      </c>
      <c r="H108" s="319"/>
      <c r="I108" s="201"/>
    </row>
    <row r="109" spans="1:9" s="34" customFormat="1" ht="30" customHeight="1" x14ac:dyDescent="0.25">
      <c r="A109" s="22" t="s">
        <v>123</v>
      </c>
      <c r="B109" s="23" t="s">
        <v>463</v>
      </c>
      <c r="C109" s="46" t="s">
        <v>122</v>
      </c>
      <c r="D109" s="25" t="s">
        <v>63</v>
      </c>
      <c r="E109" s="140">
        <v>5813</v>
      </c>
      <c r="F109" s="47">
        <v>0</v>
      </c>
      <c r="G109" s="27">
        <f t="shared" si="0"/>
        <v>0</v>
      </c>
      <c r="H109" s="319"/>
      <c r="I109" s="201"/>
    </row>
    <row r="110" spans="1:9" s="34" customFormat="1" ht="30" customHeight="1" x14ac:dyDescent="0.25">
      <c r="A110" s="22" t="s">
        <v>123</v>
      </c>
      <c r="B110" s="23" t="s">
        <v>464</v>
      </c>
      <c r="C110" s="46" t="s">
        <v>109</v>
      </c>
      <c r="D110" s="25" t="s">
        <v>63</v>
      </c>
      <c r="E110" s="140">
        <v>5296</v>
      </c>
      <c r="F110" s="47">
        <v>0</v>
      </c>
      <c r="G110" s="27">
        <f t="shared" si="0"/>
        <v>0</v>
      </c>
      <c r="H110" s="319"/>
      <c r="I110" s="201"/>
    </row>
    <row r="111" spans="1:9" s="34" customFormat="1" ht="30" customHeight="1" x14ac:dyDescent="0.25">
      <c r="A111" s="22" t="s">
        <v>123</v>
      </c>
      <c r="B111" s="23" t="s">
        <v>465</v>
      </c>
      <c r="C111" s="191" t="s">
        <v>896</v>
      </c>
      <c r="D111" s="48" t="s">
        <v>63</v>
      </c>
      <c r="E111" s="140">
        <v>5273</v>
      </c>
      <c r="F111" s="47">
        <v>0</v>
      </c>
      <c r="G111" s="27">
        <f t="shared" si="0"/>
        <v>0</v>
      </c>
      <c r="H111" s="319"/>
      <c r="I111" s="201"/>
    </row>
    <row r="112" spans="1:9" s="34" customFormat="1" ht="30" customHeight="1" x14ac:dyDescent="0.25">
      <c r="A112" s="22" t="s">
        <v>123</v>
      </c>
      <c r="B112" s="23" t="s">
        <v>466</v>
      </c>
      <c r="C112" s="46" t="s">
        <v>112</v>
      </c>
      <c r="D112" s="25" t="s">
        <v>63</v>
      </c>
      <c r="E112" s="140">
        <v>5258</v>
      </c>
      <c r="F112" s="47">
        <v>0</v>
      </c>
      <c r="G112" s="27">
        <f t="shared" si="0"/>
        <v>0</v>
      </c>
      <c r="H112" s="319"/>
      <c r="I112" s="201"/>
    </row>
    <row r="113" spans="1:9" s="34" customFormat="1" ht="30" customHeight="1" x14ac:dyDescent="0.25">
      <c r="A113" s="22" t="s">
        <v>123</v>
      </c>
      <c r="B113" s="23" t="s">
        <v>467</v>
      </c>
      <c r="C113" s="191" t="s">
        <v>897</v>
      </c>
      <c r="D113" s="25" t="s">
        <v>63</v>
      </c>
      <c r="E113" s="140">
        <v>5243</v>
      </c>
      <c r="F113" s="47">
        <v>0</v>
      </c>
      <c r="G113" s="27">
        <f t="shared" si="0"/>
        <v>0</v>
      </c>
      <c r="H113" s="319"/>
      <c r="I113" s="201"/>
    </row>
    <row r="114" spans="1:9" s="34" customFormat="1" ht="30" customHeight="1" x14ac:dyDescent="0.25">
      <c r="A114" s="22" t="s">
        <v>123</v>
      </c>
      <c r="B114" s="23" t="s">
        <v>468</v>
      </c>
      <c r="C114" s="46" t="s">
        <v>115</v>
      </c>
      <c r="D114" s="25" t="s">
        <v>63</v>
      </c>
      <c r="E114" s="140">
        <v>5235</v>
      </c>
      <c r="F114" s="47">
        <v>0</v>
      </c>
      <c r="G114" s="27">
        <f t="shared" si="0"/>
        <v>0</v>
      </c>
      <c r="H114" s="319"/>
      <c r="I114" s="201"/>
    </row>
    <row r="115" spans="1:9" s="34" customFormat="1" ht="30" customHeight="1" thickBot="1" x14ac:dyDescent="0.3">
      <c r="A115" s="22" t="s">
        <v>123</v>
      </c>
      <c r="B115" s="23" t="s">
        <v>469</v>
      </c>
      <c r="C115" s="49" t="s">
        <v>117</v>
      </c>
      <c r="D115" s="25" t="s">
        <v>63</v>
      </c>
      <c r="E115" s="140">
        <v>5220</v>
      </c>
      <c r="F115" s="47">
        <v>0</v>
      </c>
      <c r="G115" s="27">
        <f t="shared" si="0"/>
        <v>0</v>
      </c>
      <c r="H115" s="319"/>
      <c r="I115" s="201"/>
    </row>
    <row r="116" spans="1:9" s="34" customFormat="1" ht="30" customHeight="1" thickBot="1" x14ac:dyDescent="0.3">
      <c r="A116" s="57" t="s">
        <v>123</v>
      </c>
      <c r="B116" s="103" t="s">
        <v>470</v>
      </c>
      <c r="C116" s="52" t="s">
        <v>119</v>
      </c>
      <c r="D116" s="58" t="s">
        <v>80</v>
      </c>
      <c r="E116" s="141">
        <v>880</v>
      </c>
      <c r="F116" s="59">
        <v>0</v>
      </c>
      <c r="G116" s="55">
        <f t="shared" si="0"/>
        <v>0</v>
      </c>
      <c r="H116" s="210" t="s">
        <v>138</v>
      </c>
      <c r="I116" s="211">
        <f>ROUND(SUM(G67:G116),2)</f>
        <v>453661.99</v>
      </c>
    </row>
    <row r="117" spans="1:9" s="34" customFormat="1" ht="30" customHeight="1" x14ac:dyDescent="0.25">
      <c r="A117" s="16" t="s">
        <v>475</v>
      </c>
      <c r="B117" s="17" t="s">
        <v>140</v>
      </c>
      <c r="C117" s="44" t="s">
        <v>476</v>
      </c>
      <c r="D117" s="108" t="s">
        <v>127</v>
      </c>
      <c r="E117" s="138">
        <v>44</v>
      </c>
      <c r="F117" s="45">
        <v>38.31</v>
      </c>
      <c r="G117" s="21">
        <f t="shared" si="0"/>
        <v>1685.64</v>
      </c>
      <c r="H117" s="83"/>
      <c r="I117" s="83"/>
    </row>
    <row r="118" spans="1:9" s="34" customFormat="1" ht="30" customHeight="1" x14ac:dyDescent="0.25">
      <c r="A118" s="22" t="s">
        <v>475</v>
      </c>
      <c r="B118" s="23" t="s">
        <v>142</v>
      </c>
      <c r="C118" s="46" t="s">
        <v>477</v>
      </c>
      <c r="D118" s="60" t="s">
        <v>127</v>
      </c>
      <c r="E118" s="87">
        <v>60</v>
      </c>
      <c r="F118" s="61">
        <v>16.850000000000001</v>
      </c>
      <c r="G118" s="27">
        <f t="shared" si="0"/>
        <v>1011</v>
      </c>
      <c r="H118" s="238"/>
      <c r="I118" s="83"/>
    </row>
    <row r="119" spans="1:9" s="34" customFormat="1" ht="30" x14ac:dyDescent="0.25">
      <c r="A119" s="22" t="s">
        <v>475</v>
      </c>
      <c r="B119" s="23" t="s">
        <v>270</v>
      </c>
      <c r="C119" s="46" t="s">
        <v>478</v>
      </c>
      <c r="D119" s="60" t="s">
        <v>127</v>
      </c>
      <c r="E119" s="87">
        <v>510</v>
      </c>
      <c r="F119" s="61">
        <v>58.38</v>
      </c>
      <c r="G119" s="27">
        <f t="shared" si="0"/>
        <v>29773.8</v>
      </c>
      <c r="H119" s="238"/>
      <c r="I119" s="83"/>
    </row>
    <row r="120" spans="1:9" s="34" customFormat="1" ht="30" x14ac:dyDescent="0.25">
      <c r="A120" s="22" t="s">
        <v>475</v>
      </c>
      <c r="B120" s="23" t="s">
        <v>479</v>
      </c>
      <c r="C120" s="46" t="s">
        <v>275</v>
      </c>
      <c r="D120" s="60" t="s">
        <v>127</v>
      </c>
      <c r="E120" s="87">
        <v>105</v>
      </c>
      <c r="F120" s="61">
        <v>37.57</v>
      </c>
      <c r="G120" s="27">
        <f t="shared" si="0"/>
        <v>3944.85</v>
      </c>
      <c r="H120" s="238"/>
      <c r="I120" s="83"/>
    </row>
    <row r="121" spans="1:9" s="34" customFormat="1" ht="30" customHeight="1" x14ac:dyDescent="0.25">
      <c r="A121" s="22" t="s">
        <v>475</v>
      </c>
      <c r="B121" s="23" t="s">
        <v>480</v>
      </c>
      <c r="C121" s="46" t="s">
        <v>126</v>
      </c>
      <c r="D121" s="60" t="s">
        <v>127</v>
      </c>
      <c r="E121" s="87">
        <v>290</v>
      </c>
      <c r="F121" s="61">
        <v>0.38</v>
      </c>
      <c r="G121" s="27">
        <f t="shared" ref="G121:G154" si="1">ROUND((E121*F121),2)</f>
        <v>110.2</v>
      </c>
      <c r="H121" s="200"/>
      <c r="I121" s="201"/>
    </row>
    <row r="122" spans="1:9" s="34" customFormat="1" ht="30" customHeight="1" x14ac:dyDescent="0.25">
      <c r="A122" s="22" t="s">
        <v>475</v>
      </c>
      <c r="B122" s="23" t="s">
        <v>481</v>
      </c>
      <c r="C122" s="46" t="s">
        <v>129</v>
      </c>
      <c r="D122" s="60" t="s">
        <v>127</v>
      </c>
      <c r="E122" s="87">
        <v>290</v>
      </c>
      <c r="F122" s="61">
        <v>0.67</v>
      </c>
      <c r="G122" s="27">
        <f t="shared" si="1"/>
        <v>194.3</v>
      </c>
      <c r="H122" s="200"/>
      <c r="I122" s="201"/>
    </row>
    <row r="123" spans="1:9" s="34" customFormat="1" ht="30" x14ac:dyDescent="0.25">
      <c r="A123" s="22" t="s">
        <v>475</v>
      </c>
      <c r="B123" s="23" t="s">
        <v>482</v>
      </c>
      <c r="C123" s="46" t="s">
        <v>131</v>
      </c>
      <c r="D123" s="60" t="s">
        <v>127</v>
      </c>
      <c r="E123" s="87">
        <v>290</v>
      </c>
      <c r="F123" s="61">
        <v>0.82</v>
      </c>
      <c r="G123" s="27">
        <f t="shared" si="1"/>
        <v>237.8</v>
      </c>
      <c r="H123" s="200"/>
      <c r="I123" s="201"/>
    </row>
    <row r="124" spans="1:9" s="34" customFormat="1" ht="30" x14ac:dyDescent="0.25">
      <c r="A124" s="22" t="s">
        <v>475</v>
      </c>
      <c r="B124" s="23" t="s">
        <v>483</v>
      </c>
      <c r="C124" s="46" t="s">
        <v>276</v>
      </c>
      <c r="D124" s="60" t="s">
        <v>127</v>
      </c>
      <c r="E124" s="87">
        <v>659</v>
      </c>
      <c r="F124" s="61">
        <v>2.23</v>
      </c>
      <c r="G124" s="27">
        <f t="shared" si="1"/>
        <v>1469.57</v>
      </c>
      <c r="H124" s="200"/>
      <c r="I124" s="201"/>
    </row>
    <row r="125" spans="1:9" s="34" customFormat="1" ht="30" x14ac:dyDescent="0.25">
      <c r="A125" s="22" t="s">
        <v>475</v>
      </c>
      <c r="B125" s="23" t="s">
        <v>484</v>
      </c>
      <c r="C125" s="46" t="s">
        <v>278</v>
      </c>
      <c r="D125" s="60" t="s">
        <v>127</v>
      </c>
      <c r="E125" s="87">
        <v>659</v>
      </c>
      <c r="F125" s="61">
        <v>0.19</v>
      </c>
      <c r="G125" s="27">
        <f t="shared" si="1"/>
        <v>125.21</v>
      </c>
      <c r="H125" s="200"/>
      <c r="I125" s="201"/>
    </row>
    <row r="126" spans="1:9" s="34" customFormat="1" ht="30" x14ac:dyDescent="0.25">
      <c r="A126" s="22" t="s">
        <v>475</v>
      </c>
      <c r="B126" s="23" t="s">
        <v>485</v>
      </c>
      <c r="C126" s="46" t="s">
        <v>133</v>
      </c>
      <c r="D126" s="25" t="s">
        <v>63</v>
      </c>
      <c r="E126" s="87">
        <v>1056</v>
      </c>
      <c r="F126" s="61">
        <v>5.56</v>
      </c>
      <c r="G126" s="27">
        <f t="shared" si="1"/>
        <v>5871.36</v>
      </c>
      <c r="H126" s="200"/>
      <c r="I126" s="201"/>
    </row>
    <row r="127" spans="1:9" s="34" customFormat="1" ht="30.75" thickBot="1" x14ac:dyDescent="0.3">
      <c r="A127" s="22" t="s">
        <v>475</v>
      </c>
      <c r="B127" s="23" t="s">
        <v>486</v>
      </c>
      <c r="C127" s="46" t="s">
        <v>135</v>
      </c>
      <c r="D127" s="25" t="s">
        <v>63</v>
      </c>
      <c r="E127" s="87">
        <v>1096</v>
      </c>
      <c r="F127" s="61">
        <v>1.82</v>
      </c>
      <c r="G127" s="27">
        <f t="shared" si="1"/>
        <v>1994.72</v>
      </c>
      <c r="H127" s="200"/>
      <c r="I127" s="201"/>
    </row>
    <row r="128" spans="1:9" s="34" customFormat="1" ht="30.75" thickBot="1" x14ac:dyDescent="0.3">
      <c r="A128" s="57" t="s">
        <v>475</v>
      </c>
      <c r="B128" s="62" t="s">
        <v>487</v>
      </c>
      <c r="C128" s="49" t="s">
        <v>137</v>
      </c>
      <c r="D128" s="63" t="s">
        <v>63</v>
      </c>
      <c r="E128" s="141">
        <v>28</v>
      </c>
      <c r="F128" s="59">
        <v>4.9400000000000004</v>
      </c>
      <c r="G128" s="55">
        <f t="shared" si="1"/>
        <v>138.32</v>
      </c>
      <c r="H128" s="210" t="s">
        <v>143</v>
      </c>
      <c r="I128" s="211">
        <f>ROUND(SUM(G117:G128),2)</f>
        <v>46556.77</v>
      </c>
    </row>
    <row r="129" spans="1:9" s="34" customFormat="1" ht="45" x14ac:dyDescent="0.25">
      <c r="A129" s="16" t="s">
        <v>488</v>
      </c>
      <c r="B129" s="17" t="s">
        <v>145</v>
      </c>
      <c r="C129" s="44" t="s">
        <v>141</v>
      </c>
      <c r="D129" s="64" t="s">
        <v>127</v>
      </c>
      <c r="E129" s="138">
        <v>360</v>
      </c>
      <c r="F129" s="45">
        <v>35.799999999999997</v>
      </c>
      <c r="G129" s="21">
        <f t="shared" si="1"/>
        <v>12888</v>
      </c>
      <c r="H129" s="200"/>
      <c r="I129" s="201"/>
    </row>
    <row r="130" spans="1:9" s="34" customFormat="1" ht="45" x14ac:dyDescent="0.25">
      <c r="A130" s="22" t="s">
        <v>488</v>
      </c>
      <c r="B130" s="23" t="s">
        <v>147</v>
      </c>
      <c r="C130" s="46" t="s">
        <v>283</v>
      </c>
      <c r="D130" s="60" t="s">
        <v>127</v>
      </c>
      <c r="E130" s="87">
        <v>8</v>
      </c>
      <c r="F130" s="61">
        <v>42.5</v>
      </c>
      <c r="G130" s="27">
        <f t="shared" si="1"/>
        <v>340</v>
      </c>
      <c r="H130" s="200"/>
      <c r="I130" s="201"/>
    </row>
    <row r="131" spans="1:9" s="34" customFormat="1" ht="45" x14ac:dyDescent="0.25">
      <c r="A131" s="22" t="s">
        <v>488</v>
      </c>
      <c r="B131" s="23" t="s">
        <v>150</v>
      </c>
      <c r="C131" s="191" t="s">
        <v>906</v>
      </c>
      <c r="D131" s="60" t="s">
        <v>127</v>
      </c>
      <c r="E131" s="87">
        <v>135</v>
      </c>
      <c r="F131" s="61">
        <v>103.2</v>
      </c>
      <c r="G131" s="27">
        <f t="shared" si="1"/>
        <v>13932</v>
      </c>
      <c r="H131" s="200"/>
      <c r="I131" s="201"/>
    </row>
    <row r="132" spans="1:9" s="34" customFormat="1" ht="45" x14ac:dyDescent="0.25">
      <c r="A132" s="22" t="s">
        <v>488</v>
      </c>
      <c r="B132" s="23" t="s">
        <v>152</v>
      </c>
      <c r="C132" s="191" t="s">
        <v>907</v>
      </c>
      <c r="D132" s="60" t="s">
        <v>127</v>
      </c>
      <c r="E132" s="87">
        <v>24</v>
      </c>
      <c r="F132" s="61">
        <v>145.19999999999999</v>
      </c>
      <c r="G132" s="27">
        <f t="shared" si="1"/>
        <v>3484.8</v>
      </c>
      <c r="H132" s="200"/>
      <c r="I132" s="201"/>
    </row>
    <row r="133" spans="1:9" s="34" customFormat="1" ht="45" x14ac:dyDescent="0.25">
      <c r="A133" s="22" t="s">
        <v>488</v>
      </c>
      <c r="B133" s="23" t="s">
        <v>154</v>
      </c>
      <c r="C133" s="46" t="s">
        <v>489</v>
      </c>
      <c r="D133" s="60" t="s">
        <v>127</v>
      </c>
      <c r="E133" s="87">
        <v>165</v>
      </c>
      <c r="F133" s="61">
        <v>68.400000000000006</v>
      </c>
      <c r="G133" s="27">
        <f t="shared" si="1"/>
        <v>11286</v>
      </c>
      <c r="H133" s="200"/>
      <c r="I133" s="201"/>
    </row>
    <row r="134" spans="1:9" s="34" customFormat="1" ht="45.75" thickBot="1" x14ac:dyDescent="0.3">
      <c r="A134" s="22" t="s">
        <v>488</v>
      </c>
      <c r="B134" s="23" t="s">
        <v>277</v>
      </c>
      <c r="C134" s="46" t="s">
        <v>490</v>
      </c>
      <c r="D134" s="60" t="s">
        <v>73</v>
      </c>
      <c r="E134" s="87">
        <v>8</v>
      </c>
      <c r="F134" s="61">
        <v>142.5</v>
      </c>
      <c r="G134" s="27">
        <f t="shared" si="1"/>
        <v>1140</v>
      </c>
      <c r="H134" s="83"/>
      <c r="I134" s="83"/>
    </row>
    <row r="135" spans="1:9" s="34" customFormat="1" ht="45.75" thickBot="1" x14ac:dyDescent="0.3">
      <c r="A135" s="57" t="s">
        <v>488</v>
      </c>
      <c r="B135" s="62" t="s">
        <v>279</v>
      </c>
      <c r="C135" s="49" t="s">
        <v>491</v>
      </c>
      <c r="D135" s="68" t="s">
        <v>127</v>
      </c>
      <c r="E135" s="141">
        <v>60</v>
      </c>
      <c r="F135" s="59">
        <v>48.2</v>
      </c>
      <c r="G135" s="55">
        <f t="shared" si="1"/>
        <v>2892</v>
      </c>
      <c r="H135" s="210" t="s">
        <v>156</v>
      </c>
      <c r="I135" s="211">
        <f>ROUND(SUM(G129:G135),2)</f>
        <v>45962.8</v>
      </c>
    </row>
    <row r="136" spans="1:9" s="34" customFormat="1" ht="45" x14ac:dyDescent="0.25">
      <c r="A136" s="16" t="s">
        <v>492</v>
      </c>
      <c r="B136" s="17" t="s">
        <v>158</v>
      </c>
      <c r="C136" s="18" t="s">
        <v>146</v>
      </c>
      <c r="D136" s="64" t="s">
        <v>127</v>
      </c>
      <c r="E136" s="138">
        <v>780</v>
      </c>
      <c r="F136" s="45">
        <v>26</v>
      </c>
      <c r="G136" s="21">
        <f t="shared" si="1"/>
        <v>20280</v>
      </c>
      <c r="H136" s="200"/>
      <c r="I136" s="201"/>
    </row>
    <row r="137" spans="1:9" s="34" customFormat="1" ht="15.75" thickBot="1" x14ac:dyDescent="0.3">
      <c r="A137" s="22" t="s">
        <v>492</v>
      </c>
      <c r="B137" s="23" t="s">
        <v>160</v>
      </c>
      <c r="C137" s="46" t="s">
        <v>155</v>
      </c>
      <c r="D137" s="60" t="s">
        <v>73</v>
      </c>
      <c r="E137" s="87">
        <v>8</v>
      </c>
      <c r="F137" s="61">
        <v>990</v>
      </c>
      <c r="G137" s="27">
        <f t="shared" si="1"/>
        <v>7920</v>
      </c>
      <c r="H137" s="200"/>
      <c r="I137" s="201"/>
    </row>
    <row r="138" spans="1:9" s="34" customFormat="1" ht="29.25" thickBot="1" x14ac:dyDescent="0.3">
      <c r="A138" s="57" t="s">
        <v>492</v>
      </c>
      <c r="B138" s="62" t="s">
        <v>162</v>
      </c>
      <c r="C138" s="49" t="s">
        <v>399</v>
      </c>
      <c r="D138" s="63" t="s">
        <v>63</v>
      </c>
      <c r="E138" s="141">
        <v>70</v>
      </c>
      <c r="F138" s="59">
        <v>69.84</v>
      </c>
      <c r="G138" s="55">
        <f t="shared" si="1"/>
        <v>4888.8</v>
      </c>
      <c r="H138" s="210" t="s">
        <v>166</v>
      </c>
      <c r="I138" s="211">
        <f>ROUND(SUM(G136:G138),2)</f>
        <v>33088.800000000003</v>
      </c>
    </row>
    <row r="139" spans="1:9" s="34" customFormat="1" ht="30" customHeight="1" x14ac:dyDescent="0.25">
      <c r="A139" s="16" t="s">
        <v>493</v>
      </c>
      <c r="B139" s="17" t="s">
        <v>168</v>
      </c>
      <c r="C139" s="44" t="s">
        <v>494</v>
      </c>
      <c r="D139" s="64" t="s">
        <v>73</v>
      </c>
      <c r="E139" s="138">
        <v>510</v>
      </c>
      <c r="F139" s="45">
        <v>15.6</v>
      </c>
      <c r="G139" s="21">
        <f t="shared" si="1"/>
        <v>7956</v>
      </c>
      <c r="H139" s="238"/>
      <c r="I139" s="83"/>
    </row>
    <row r="140" spans="1:9" s="34" customFormat="1" ht="30" customHeight="1" x14ac:dyDescent="0.25">
      <c r="A140" s="22" t="s">
        <v>493</v>
      </c>
      <c r="B140" s="23" t="s">
        <v>170</v>
      </c>
      <c r="C140" s="46" t="s">
        <v>298</v>
      </c>
      <c r="D140" s="60" t="s">
        <v>73</v>
      </c>
      <c r="E140" s="87">
        <v>16</v>
      </c>
      <c r="F140" s="61">
        <v>21.1</v>
      </c>
      <c r="G140" s="27">
        <f t="shared" si="1"/>
        <v>337.6</v>
      </c>
      <c r="H140" s="238"/>
      <c r="I140" s="83"/>
    </row>
    <row r="141" spans="1:9" s="34" customFormat="1" ht="30" customHeight="1" x14ac:dyDescent="0.25">
      <c r="A141" s="22" t="s">
        <v>493</v>
      </c>
      <c r="B141" s="23" t="s">
        <v>172</v>
      </c>
      <c r="C141" s="46" t="s">
        <v>159</v>
      </c>
      <c r="D141" s="60" t="s">
        <v>73</v>
      </c>
      <c r="E141" s="87">
        <v>10</v>
      </c>
      <c r="F141" s="61">
        <v>55.8</v>
      </c>
      <c r="G141" s="27">
        <f t="shared" si="1"/>
        <v>558</v>
      </c>
      <c r="H141" s="238"/>
      <c r="I141" s="83"/>
    </row>
    <row r="142" spans="1:9" s="34" customFormat="1" ht="30" customHeight="1" x14ac:dyDescent="0.25">
      <c r="A142" s="22" t="s">
        <v>493</v>
      </c>
      <c r="B142" s="23" t="s">
        <v>286</v>
      </c>
      <c r="C142" s="46" t="s">
        <v>161</v>
      </c>
      <c r="D142" s="60" t="s">
        <v>127</v>
      </c>
      <c r="E142" s="87">
        <v>40</v>
      </c>
      <c r="F142" s="61">
        <v>19.5</v>
      </c>
      <c r="G142" s="27">
        <f t="shared" si="1"/>
        <v>780</v>
      </c>
      <c r="H142" s="238"/>
      <c r="I142" s="83"/>
    </row>
    <row r="143" spans="1:9" s="34" customFormat="1" ht="30" customHeight="1" x14ac:dyDescent="0.25">
      <c r="A143" s="22" t="s">
        <v>493</v>
      </c>
      <c r="B143" s="23" t="s">
        <v>287</v>
      </c>
      <c r="C143" s="46" t="s">
        <v>163</v>
      </c>
      <c r="D143" s="60" t="s">
        <v>73</v>
      </c>
      <c r="E143" s="87">
        <v>12</v>
      </c>
      <c r="F143" s="61">
        <v>27.9</v>
      </c>
      <c r="G143" s="27">
        <f t="shared" si="1"/>
        <v>334.8</v>
      </c>
      <c r="H143" s="238"/>
      <c r="I143" s="83"/>
    </row>
    <row r="144" spans="1:9" s="34" customFormat="1" ht="30" customHeight="1" thickBot="1" x14ac:dyDescent="0.3">
      <c r="A144" s="22" t="s">
        <v>493</v>
      </c>
      <c r="B144" s="23" t="s">
        <v>288</v>
      </c>
      <c r="C144" s="46" t="s">
        <v>400</v>
      </c>
      <c r="D144" s="60" t="s">
        <v>73</v>
      </c>
      <c r="E144" s="87">
        <v>1</v>
      </c>
      <c r="F144" s="61">
        <v>41.8</v>
      </c>
      <c r="G144" s="27">
        <f t="shared" si="1"/>
        <v>41.8</v>
      </c>
      <c r="H144" s="238"/>
      <c r="I144" s="83"/>
    </row>
    <row r="145" spans="1:9" s="34" customFormat="1" ht="30" customHeight="1" thickBot="1" x14ac:dyDescent="0.3">
      <c r="A145" s="57" t="s">
        <v>493</v>
      </c>
      <c r="B145" s="62" t="s">
        <v>289</v>
      </c>
      <c r="C145" s="49" t="s">
        <v>165</v>
      </c>
      <c r="D145" s="68" t="s">
        <v>63</v>
      </c>
      <c r="E145" s="141">
        <v>10</v>
      </c>
      <c r="F145" s="59">
        <v>108.8</v>
      </c>
      <c r="G145" s="55">
        <f t="shared" si="1"/>
        <v>1088</v>
      </c>
      <c r="H145" s="239" t="s">
        <v>174</v>
      </c>
      <c r="I145" s="211">
        <f>ROUND(SUM(G139:G145),2)</f>
        <v>11096.2</v>
      </c>
    </row>
    <row r="146" spans="1:9" s="34" customFormat="1" ht="45" x14ac:dyDescent="0.25">
      <c r="A146" s="105" t="s">
        <v>305</v>
      </c>
      <c r="B146" s="106" t="s">
        <v>306</v>
      </c>
      <c r="C146" s="107" t="s">
        <v>307</v>
      </c>
      <c r="D146" s="108" t="s">
        <v>127</v>
      </c>
      <c r="E146" s="145">
        <v>34</v>
      </c>
      <c r="F146" s="109">
        <v>2.34</v>
      </c>
      <c r="G146" s="110">
        <f t="shared" si="1"/>
        <v>79.56</v>
      </c>
      <c r="H146" s="83"/>
      <c r="I146" s="83"/>
    </row>
    <row r="147" spans="1:9" s="34" customFormat="1" ht="45" x14ac:dyDescent="0.25">
      <c r="A147" s="22" t="s">
        <v>305</v>
      </c>
      <c r="B147" s="69" t="s">
        <v>308</v>
      </c>
      <c r="C147" s="46" t="s">
        <v>169</v>
      </c>
      <c r="D147" s="70" t="s">
        <v>127</v>
      </c>
      <c r="E147" s="87">
        <v>1450</v>
      </c>
      <c r="F147" s="61">
        <v>2.34</v>
      </c>
      <c r="G147" s="27">
        <f t="shared" si="1"/>
        <v>3393</v>
      </c>
      <c r="H147" s="200"/>
      <c r="I147" s="201"/>
    </row>
    <row r="148" spans="1:9" s="34" customFormat="1" ht="45" x14ac:dyDescent="0.25">
      <c r="A148" s="22" t="s">
        <v>305</v>
      </c>
      <c r="B148" s="69" t="s">
        <v>309</v>
      </c>
      <c r="C148" s="46" t="s">
        <v>495</v>
      </c>
      <c r="D148" s="70" t="s">
        <v>127</v>
      </c>
      <c r="E148" s="87">
        <v>46</v>
      </c>
      <c r="F148" s="61">
        <v>4.88</v>
      </c>
      <c r="G148" s="27">
        <f t="shared" si="1"/>
        <v>224.48</v>
      </c>
      <c r="H148" s="200"/>
      <c r="I148" s="201"/>
    </row>
    <row r="149" spans="1:9" s="34" customFormat="1" ht="45" x14ac:dyDescent="0.25">
      <c r="A149" s="22" t="s">
        <v>305</v>
      </c>
      <c r="B149" s="69" t="s">
        <v>310</v>
      </c>
      <c r="C149" s="46" t="s">
        <v>171</v>
      </c>
      <c r="D149" s="70" t="s">
        <v>127</v>
      </c>
      <c r="E149" s="87">
        <v>296</v>
      </c>
      <c r="F149" s="61">
        <v>0.59</v>
      </c>
      <c r="G149" s="27">
        <f t="shared" si="1"/>
        <v>174.64</v>
      </c>
      <c r="H149" s="200"/>
      <c r="I149" s="201"/>
    </row>
    <row r="150" spans="1:9" s="34" customFormat="1" ht="45.75" thickBot="1" x14ac:dyDescent="0.3">
      <c r="A150" s="22" t="s">
        <v>305</v>
      </c>
      <c r="B150" s="69" t="s">
        <v>401</v>
      </c>
      <c r="C150" s="46" t="s">
        <v>311</v>
      </c>
      <c r="D150" s="70" t="s">
        <v>127</v>
      </c>
      <c r="E150" s="87">
        <v>32</v>
      </c>
      <c r="F150" s="61">
        <v>1.17</v>
      </c>
      <c r="G150" s="27">
        <f t="shared" si="1"/>
        <v>37.44</v>
      </c>
      <c r="H150" s="200"/>
      <c r="I150" s="201"/>
    </row>
    <row r="151" spans="1:9" s="34" customFormat="1" ht="45.75" thickBot="1" x14ac:dyDescent="0.3">
      <c r="A151" s="38" t="s">
        <v>305</v>
      </c>
      <c r="B151" s="71" t="s">
        <v>403</v>
      </c>
      <c r="C151" s="65" t="s">
        <v>404</v>
      </c>
      <c r="D151" s="72" t="s">
        <v>63</v>
      </c>
      <c r="E151" s="139">
        <v>6</v>
      </c>
      <c r="F151" s="67">
        <v>20.5</v>
      </c>
      <c r="G151" s="41">
        <f t="shared" si="1"/>
        <v>123</v>
      </c>
      <c r="H151" s="239" t="s">
        <v>312</v>
      </c>
      <c r="I151" s="211">
        <f>ROUND(SUM(G146:G151),2)</f>
        <v>4032.12</v>
      </c>
    </row>
    <row r="152" spans="1:9" s="34" customFormat="1" x14ac:dyDescent="0.25">
      <c r="A152" s="16" t="s">
        <v>313</v>
      </c>
      <c r="B152" s="97" t="s">
        <v>314</v>
      </c>
      <c r="C152" s="44" t="s">
        <v>496</v>
      </c>
      <c r="D152" s="99" t="s">
        <v>73</v>
      </c>
      <c r="E152" s="138">
        <v>2</v>
      </c>
      <c r="F152" s="45">
        <v>7344.2</v>
      </c>
      <c r="G152" s="21">
        <f t="shared" si="1"/>
        <v>14688.4</v>
      </c>
      <c r="H152" s="200"/>
      <c r="I152" s="201"/>
    </row>
    <row r="153" spans="1:9" s="34" customFormat="1" ht="15.75" thickBot="1" x14ac:dyDescent="0.3">
      <c r="A153" s="22" t="s">
        <v>313</v>
      </c>
      <c r="B153" s="69" t="s">
        <v>316</v>
      </c>
      <c r="C153" s="46" t="s">
        <v>498</v>
      </c>
      <c r="D153" s="70" t="s">
        <v>73</v>
      </c>
      <c r="E153" s="87">
        <v>2</v>
      </c>
      <c r="F153" s="61">
        <v>795.24</v>
      </c>
      <c r="G153" s="27">
        <f t="shared" si="1"/>
        <v>1590.48</v>
      </c>
      <c r="H153" s="200"/>
      <c r="I153" s="201"/>
    </row>
    <row r="154" spans="1:9" s="34" customFormat="1" ht="75" customHeight="1" thickBot="1" x14ac:dyDescent="0.3">
      <c r="A154" s="295" t="s">
        <v>313</v>
      </c>
      <c r="B154" s="111" t="s">
        <v>318</v>
      </c>
      <c r="C154" s="112" t="s">
        <v>177</v>
      </c>
      <c r="D154" s="113" t="s">
        <v>149</v>
      </c>
      <c r="E154" s="146">
        <v>1</v>
      </c>
      <c r="F154" s="114">
        <v>800</v>
      </c>
      <c r="G154" s="55">
        <f t="shared" si="1"/>
        <v>800</v>
      </c>
      <c r="H154" s="239" t="s">
        <v>319</v>
      </c>
      <c r="I154" s="211">
        <f>ROUND(SUM(G152:G154),2)</f>
        <v>17078.88</v>
      </c>
    </row>
    <row r="155" spans="1:9" ht="44.25" customHeight="1" thickBot="1" x14ac:dyDescent="0.3">
      <c r="A155" s="79"/>
      <c r="B155" s="79"/>
      <c r="C155" s="79"/>
      <c r="D155" s="80"/>
      <c r="E155" s="143"/>
      <c r="F155" s="81" t="s">
        <v>499</v>
      </c>
      <c r="G155" s="115">
        <f>SUM(G5:G154)</f>
        <v>847494.83000000007</v>
      </c>
      <c r="H155" s="199"/>
      <c r="I155" s="201"/>
    </row>
    <row r="157" spans="1:9" x14ac:dyDescent="0.25">
      <c r="C157" s="83"/>
    </row>
  </sheetData>
  <sheetProtection algorithmName="SHA-512" hashValue="14kNk6VPAYOQ2WMboyaY2V5C43wE1fTGX/iS32RfHUNEYNrl1kp0sAzCKWtRwV2Iz/LGVMVhWMao+/WXH8S0mw==" saltValue="qLuAVMbfUhjtoAqK54yb/A==" spinCount="100000" sheet="1" objects="1" scenarios="1"/>
  <mergeCells count="3">
    <mergeCell ref="A3:E3"/>
    <mergeCell ref="H67:H115"/>
    <mergeCell ref="A1:G1"/>
  </mergeCells>
  <pageMargins left="0.7" right="0.34375" top="0.75" bottom="0.75" header="0.3" footer="0.3"/>
  <pageSetup paperSize="9" scale="59" orientation="portrait" r:id="rId1"/>
  <rowBreaks count="2" manualBreakCount="2">
    <brk id="56" max="4" man="1"/>
    <brk id="102" max="4"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O127"/>
  <sheetViews>
    <sheetView topLeftCell="A118" zoomScale="98" zoomScaleNormal="98" workbookViewId="0">
      <selection activeCell="F5" sqref="F5:F124"/>
    </sheetView>
  </sheetViews>
  <sheetFormatPr defaultColWidth="9.140625" defaultRowHeight="15" x14ac:dyDescent="0.25"/>
  <cols>
    <col min="1" max="1" width="31.7109375" style="83" bestFit="1" customWidth="1"/>
    <col min="2" max="2" width="8.28515625" style="83" bestFit="1" customWidth="1"/>
    <col min="3" max="3" width="86.42578125" style="86" customWidth="1"/>
    <col min="4" max="4" width="9.140625" style="84"/>
    <col min="5" max="5" width="16.28515625" style="144" customWidth="1"/>
    <col min="6" max="6" width="21.5703125" style="85" customWidth="1"/>
    <col min="7" max="7" width="14.7109375" style="84" customWidth="1"/>
    <col min="8" max="8" width="21.5703125" style="4" customWidth="1"/>
    <col min="9" max="9" width="16.140625" style="5" customWidth="1"/>
    <col min="10" max="10" width="9.140625" style="5"/>
    <col min="11" max="11" width="11.42578125" style="5" bestFit="1" customWidth="1"/>
    <col min="12" max="14" width="9.140625" style="5"/>
    <col min="15" max="15" width="11.42578125" style="5" bestFit="1" customWidth="1"/>
    <col min="16" max="16384" width="9.140625" style="5"/>
  </cols>
  <sheetData>
    <row r="1" spans="1:9" ht="40.15" customHeight="1" x14ac:dyDescent="0.25">
      <c r="A1" s="324" t="s">
        <v>500</v>
      </c>
      <c r="B1" s="324"/>
      <c r="C1" s="324"/>
      <c r="D1" s="324"/>
      <c r="E1" s="324"/>
      <c r="F1" s="324"/>
      <c r="G1" s="324"/>
    </row>
    <row r="2" spans="1:9" ht="21.75" customHeight="1" thickBot="1" x14ac:dyDescent="0.3">
      <c r="A2" s="6"/>
      <c r="B2" s="6"/>
      <c r="C2" s="7"/>
      <c r="D2" s="6"/>
      <c r="E2" s="136"/>
      <c r="F2" s="6"/>
      <c r="G2" s="6"/>
    </row>
    <row r="3" spans="1:9" ht="21.75" customHeight="1" x14ac:dyDescent="0.25">
      <c r="A3" s="322" t="s">
        <v>501</v>
      </c>
      <c r="B3" s="323"/>
      <c r="C3" s="323"/>
      <c r="D3" s="323"/>
      <c r="E3" s="323"/>
      <c r="F3" s="8"/>
      <c r="G3" s="9"/>
    </row>
    <row r="4" spans="1:9" ht="43.5" thickBot="1" x14ac:dyDescent="0.3">
      <c r="A4" s="10" t="s">
        <v>51</v>
      </c>
      <c r="B4" s="11" t="s">
        <v>52</v>
      </c>
      <c r="C4" s="12" t="s">
        <v>53</v>
      </c>
      <c r="D4" s="13" t="s">
        <v>54</v>
      </c>
      <c r="E4" s="137" t="s">
        <v>55</v>
      </c>
      <c r="F4" s="14" t="s">
        <v>56</v>
      </c>
      <c r="G4" s="15" t="s">
        <v>57</v>
      </c>
      <c r="H4" s="193"/>
      <c r="I4" s="84"/>
    </row>
    <row r="5" spans="1:9" x14ac:dyDescent="0.25">
      <c r="A5" s="16" t="s">
        <v>58</v>
      </c>
      <c r="B5" s="17" t="s">
        <v>59</v>
      </c>
      <c r="C5" s="18" t="s">
        <v>60</v>
      </c>
      <c r="D5" s="19" t="s">
        <v>61</v>
      </c>
      <c r="E5" s="119">
        <v>1.8009999999999999</v>
      </c>
      <c r="F5" s="20">
        <v>433</v>
      </c>
      <c r="G5" s="21">
        <f t="shared" ref="G5:G94" si="0">ROUND((E5*F5),2)</f>
        <v>779.83</v>
      </c>
      <c r="H5" s="193"/>
      <c r="I5" s="84"/>
    </row>
    <row r="6" spans="1:9" x14ac:dyDescent="0.25">
      <c r="A6" s="22" t="s">
        <v>58</v>
      </c>
      <c r="B6" s="23" t="s">
        <v>6</v>
      </c>
      <c r="C6" s="28" t="s">
        <v>182</v>
      </c>
      <c r="D6" s="25" t="s">
        <v>73</v>
      </c>
      <c r="E6" s="87">
        <v>57</v>
      </c>
      <c r="F6" s="26">
        <v>25</v>
      </c>
      <c r="G6" s="27">
        <f t="shared" si="0"/>
        <v>1425</v>
      </c>
      <c r="H6" s="193"/>
      <c r="I6" s="84"/>
    </row>
    <row r="7" spans="1:9" x14ac:dyDescent="0.25">
      <c r="A7" s="22" t="s">
        <v>58</v>
      </c>
      <c r="B7" s="23" t="s">
        <v>10</v>
      </c>
      <c r="C7" s="28" t="s">
        <v>379</v>
      </c>
      <c r="D7" s="25" t="s">
        <v>73</v>
      </c>
      <c r="E7" s="87">
        <v>10</v>
      </c>
      <c r="F7" s="26">
        <v>55</v>
      </c>
      <c r="G7" s="27">
        <f t="shared" si="0"/>
        <v>550</v>
      </c>
      <c r="H7" s="193"/>
      <c r="I7" s="84"/>
    </row>
    <row r="8" spans="1:9" x14ac:dyDescent="0.25">
      <c r="A8" s="22" t="s">
        <v>58</v>
      </c>
      <c r="B8" s="23" t="s">
        <v>14</v>
      </c>
      <c r="C8" s="28" t="s">
        <v>380</v>
      </c>
      <c r="D8" s="25" t="s">
        <v>73</v>
      </c>
      <c r="E8" s="87">
        <v>3</v>
      </c>
      <c r="F8" s="26">
        <v>85</v>
      </c>
      <c r="G8" s="27">
        <f t="shared" si="0"/>
        <v>255</v>
      </c>
      <c r="H8" s="193"/>
      <c r="I8" s="84"/>
    </row>
    <row r="9" spans="1:9" x14ac:dyDescent="0.25">
      <c r="A9" s="22" t="s">
        <v>58</v>
      </c>
      <c r="B9" s="23" t="s">
        <v>16</v>
      </c>
      <c r="C9" s="28" t="s">
        <v>183</v>
      </c>
      <c r="D9" s="25" t="s">
        <v>73</v>
      </c>
      <c r="E9" s="87">
        <v>26</v>
      </c>
      <c r="F9" s="26">
        <v>104</v>
      </c>
      <c r="G9" s="27">
        <f t="shared" si="0"/>
        <v>2704</v>
      </c>
      <c r="H9" s="193"/>
      <c r="I9" s="84"/>
    </row>
    <row r="10" spans="1:9" x14ac:dyDescent="0.25">
      <c r="A10" s="22" t="s">
        <v>58</v>
      </c>
      <c r="B10" s="23" t="s">
        <v>20</v>
      </c>
      <c r="C10" s="28" t="s">
        <v>184</v>
      </c>
      <c r="D10" s="25" t="s">
        <v>73</v>
      </c>
      <c r="E10" s="87">
        <v>96</v>
      </c>
      <c r="F10" s="26">
        <v>13</v>
      </c>
      <c r="G10" s="27">
        <f t="shared" si="0"/>
        <v>1248</v>
      </c>
      <c r="H10" s="193"/>
      <c r="I10" s="84"/>
    </row>
    <row r="11" spans="1:9" x14ac:dyDescent="0.25">
      <c r="A11" s="22" t="s">
        <v>58</v>
      </c>
      <c r="B11" s="23" t="s">
        <v>24</v>
      </c>
      <c r="C11" s="28" t="s">
        <v>502</v>
      </c>
      <c r="D11" s="25" t="s">
        <v>73</v>
      </c>
      <c r="E11" s="87">
        <v>96</v>
      </c>
      <c r="F11" s="26">
        <v>18</v>
      </c>
      <c r="G11" s="27">
        <f t="shared" si="0"/>
        <v>1728</v>
      </c>
      <c r="H11" s="193"/>
      <c r="I11" s="84"/>
    </row>
    <row r="12" spans="1:9" x14ac:dyDescent="0.25">
      <c r="A12" s="22" t="s">
        <v>58</v>
      </c>
      <c r="B12" s="23" t="s">
        <v>28</v>
      </c>
      <c r="C12" s="28" t="s">
        <v>503</v>
      </c>
      <c r="D12" s="25" t="s">
        <v>187</v>
      </c>
      <c r="E12" s="87">
        <v>1</v>
      </c>
      <c r="F12" s="26">
        <v>3100</v>
      </c>
      <c r="G12" s="27">
        <f t="shared" si="0"/>
        <v>3100</v>
      </c>
      <c r="H12" s="199"/>
      <c r="I12" s="84"/>
    </row>
    <row r="13" spans="1:9" ht="30" x14ac:dyDescent="0.25">
      <c r="A13" s="22" t="s">
        <v>58</v>
      </c>
      <c r="B13" s="23" t="s">
        <v>32</v>
      </c>
      <c r="C13" s="28" t="s">
        <v>188</v>
      </c>
      <c r="D13" s="25" t="s">
        <v>63</v>
      </c>
      <c r="E13" s="87">
        <v>13850</v>
      </c>
      <c r="F13" s="26">
        <v>0.71</v>
      </c>
      <c r="G13" s="27">
        <f t="shared" si="0"/>
        <v>9833.5</v>
      </c>
      <c r="H13" s="84"/>
      <c r="I13" s="84"/>
    </row>
    <row r="14" spans="1:9" ht="60" x14ac:dyDescent="0.25">
      <c r="A14" s="22" t="s">
        <v>58</v>
      </c>
      <c r="B14" s="23" t="s">
        <v>34</v>
      </c>
      <c r="C14" s="24" t="s">
        <v>189</v>
      </c>
      <c r="D14" s="25" t="s">
        <v>149</v>
      </c>
      <c r="E14" s="87">
        <v>1</v>
      </c>
      <c r="F14" s="26">
        <v>650</v>
      </c>
      <c r="G14" s="27">
        <f t="shared" si="0"/>
        <v>650</v>
      </c>
      <c r="H14" s="200"/>
      <c r="I14" s="201"/>
    </row>
    <row r="15" spans="1:9" x14ac:dyDescent="0.25">
      <c r="A15" s="22" t="s">
        <v>58</v>
      </c>
      <c r="B15" s="23" t="s">
        <v>75</v>
      </c>
      <c r="C15" s="24" t="s">
        <v>431</v>
      </c>
      <c r="D15" s="25" t="s">
        <v>63</v>
      </c>
      <c r="E15" s="87">
        <v>13470</v>
      </c>
      <c r="F15" s="26">
        <v>4.25</v>
      </c>
      <c r="G15" s="27">
        <f t="shared" si="0"/>
        <v>57247.5</v>
      </c>
      <c r="H15" s="200"/>
      <c r="I15" s="201"/>
    </row>
    <row r="16" spans="1:9" ht="30" x14ac:dyDescent="0.25">
      <c r="A16" s="22" t="s">
        <v>58</v>
      </c>
      <c r="B16" s="23" t="s">
        <v>193</v>
      </c>
      <c r="C16" s="24" t="s">
        <v>191</v>
      </c>
      <c r="D16" s="25" t="s">
        <v>65</v>
      </c>
      <c r="E16" s="87">
        <v>7112</v>
      </c>
      <c r="F16" s="26">
        <v>18.41</v>
      </c>
      <c r="G16" s="27">
        <f t="shared" si="0"/>
        <v>130931.92</v>
      </c>
      <c r="H16" s="200"/>
      <c r="I16" s="201"/>
    </row>
    <row r="17" spans="1:9" x14ac:dyDescent="0.25">
      <c r="A17" s="22" t="s">
        <v>58</v>
      </c>
      <c r="B17" s="23" t="s">
        <v>194</v>
      </c>
      <c r="C17" s="24" t="s">
        <v>504</v>
      </c>
      <c r="D17" s="25" t="s">
        <v>63</v>
      </c>
      <c r="E17" s="87">
        <v>3612</v>
      </c>
      <c r="F17" s="26">
        <v>0.97</v>
      </c>
      <c r="G17" s="27">
        <f t="shared" si="0"/>
        <v>3503.64</v>
      </c>
      <c r="H17" s="200"/>
      <c r="I17" s="201"/>
    </row>
    <row r="18" spans="1:9" ht="18" x14ac:dyDescent="0.25">
      <c r="A18" s="22" t="s">
        <v>58</v>
      </c>
      <c r="B18" s="23" t="s">
        <v>195</v>
      </c>
      <c r="C18" s="24" t="s">
        <v>67</v>
      </c>
      <c r="D18" s="25" t="s">
        <v>68</v>
      </c>
      <c r="E18" s="87">
        <v>289</v>
      </c>
      <c r="F18" s="26">
        <v>-9.58</v>
      </c>
      <c r="G18" s="27">
        <f t="shared" si="0"/>
        <v>-2768.62</v>
      </c>
      <c r="H18" s="200"/>
      <c r="I18" s="201"/>
    </row>
    <row r="19" spans="1:9" ht="30" x14ac:dyDescent="0.25">
      <c r="A19" s="22" t="s">
        <v>58</v>
      </c>
      <c r="B19" s="23" t="s">
        <v>197</v>
      </c>
      <c r="C19" s="24" t="s">
        <v>433</v>
      </c>
      <c r="D19" s="25" t="s">
        <v>68</v>
      </c>
      <c r="E19" s="87">
        <v>289</v>
      </c>
      <c r="F19" s="26">
        <v>15.44</v>
      </c>
      <c r="G19" s="27">
        <f t="shared" si="0"/>
        <v>4462.16</v>
      </c>
      <c r="H19" s="200"/>
      <c r="I19" s="201"/>
    </row>
    <row r="20" spans="1:9" x14ac:dyDescent="0.25">
      <c r="A20" s="22" t="s">
        <v>58</v>
      </c>
      <c r="B20" s="23" t="s">
        <v>199</v>
      </c>
      <c r="C20" s="24" t="s">
        <v>505</v>
      </c>
      <c r="D20" s="25" t="s">
        <v>63</v>
      </c>
      <c r="E20" s="87">
        <v>4693</v>
      </c>
      <c r="F20" s="26">
        <v>0.44</v>
      </c>
      <c r="G20" s="27">
        <f t="shared" si="0"/>
        <v>2064.92</v>
      </c>
      <c r="H20" s="200"/>
      <c r="I20" s="201"/>
    </row>
    <row r="21" spans="1:9" ht="18" x14ac:dyDescent="0.25">
      <c r="A21" s="22" t="s">
        <v>58</v>
      </c>
      <c r="B21" s="23" t="s">
        <v>201</v>
      </c>
      <c r="C21" s="24" t="s">
        <v>198</v>
      </c>
      <c r="D21" s="25" t="s">
        <v>68</v>
      </c>
      <c r="E21" s="87">
        <v>375</v>
      </c>
      <c r="F21" s="26">
        <v>-7.5</v>
      </c>
      <c r="G21" s="27">
        <f t="shared" si="0"/>
        <v>-2812.5</v>
      </c>
      <c r="H21" s="200"/>
      <c r="I21" s="201"/>
    </row>
    <row r="22" spans="1:9" ht="30" x14ac:dyDescent="0.25">
      <c r="A22" s="22" t="s">
        <v>58</v>
      </c>
      <c r="B22" s="23" t="s">
        <v>203</v>
      </c>
      <c r="C22" s="24" t="s">
        <v>506</v>
      </c>
      <c r="D22" s="25" t="s">
        <v>68</v>
      </c>
      <c r="E22" s="87">
        <v>375</v>
      </c>
      <c r="F22" s="26">
        <v>7.37</v>
      </c>
      <c r="G22" s="27">
        <f t="shared" si="0"/>
        <v>2763.75</v>
      </c>
      <c r="H22" s="200"/>
      <c r="I22" s="201"/>
    </row>
    <row r="23" spans="1:9" ht="30" x14ac:dyDescent="0.25">
      <c r="A23" s="22" t="s">
        <v>58</v>
      </c>
      <c r="B23" s="23" t="s">
        <v>205</v>
      </c>
      <c r="C23" s="24" t="s">
        <v>202</v>
      </c>
      <c r="D23" s="25" t="s">
        <v>63</v>
      </c>
      <c r="E23" s="87">
        <v>2480</v>
      </c>
      <c r="F23" s="26">
        <v>0.7</v>
      </c>
      <c r="G23" s="27">
        <f t="shared" si="0"/>
        <v>1736</v>
      </c>
      <c r="H23" s="200"/>
      <c r="I23" s="201"/>
    </row>
    <row r="24" spans="1:9" ht="30" x14ac:dyDescent="0.25">
      <c r="A24" s="22" t="s">
        <v>58</v>
      </c>
      <c r="B24" s="23" t="s">
        <v>206</v>
      </c>
      <c r="C24" s="24" t="s">
        <v>507</v>
      </c>
      <c r="D24" s="25" t="s">
        <v>63</v>
      </c>
      <c r="E24" s="87">
        <v>2850</v>
      </c>
      <c r="F24" s="26">
        <v>2.39</v>
      </c>
      <c r="G24" s="27">
        <f t="shared" si="0"/>
        <v>6811.5</v>
      </c>
      <c r="H24" s="200"/>
      <c r="I24" s="201"/>
    </row>
    <row r="25" spans="1:9" x14ac:dyDescent="0.25">
      <c r="A25" s="22" t="s">
        <v>58</v>
      </c>
      <c r="B25" s="23" t="s">
        <v>207</v>
      </c>
      <c r="C25" s="28" t="s">
        <v>508</v>
      </c>
      <c r="D25" s="25" t="s">
        <v>73</v>
      </c>
      <c r="E25" s="87">
        <v>1</v>
      </c>
      <c r="F25" s="26">
        <v>39.83</v>
      </c>
      <c r="G25" s="27">
        <f t="shared" si="0"/>
        <v>39.83</v>
      </c>
      <c r="H25" s="200"/>
      <c r="I25" s="201"/>
    </row>
    <row r="26" spans="1:9" x14ac:dyDescent="0.25">
      <c r="A26" s="22" t="s">
        <v>58</v>
      </c>
      <c r="B26" s="23" t="s">
        <v>209</v>
      </c>
      <c r="C26" s="28" t="s">
        <v>509</v>
      </c>
      <c r="D26" s="25" t="s">
        <v>73</v>
      </c>
      <c r="E26" s="87">
        <v>2</v>
      </c>
      <c r="F26" s="26">
        <v>9</v>
      </c>
      <c r="G26" s="27">
        <f t="shared" si="0"/>
        <v>18</v>
      </c>
      <c r="H26" s="200"/>
      <c r="I26" s="201"/>
    </row>
    <row r="27" spans="1:9" ht="15.75" thickBot="1" x14ac:dyDescent="0.3">
      <c r="A27" s="22" t="s">
        <v>58</v>
      </c>
      <c r="B27" s="23" t="s">
        <v>211</v>
      </c>
      <c r="C27" s="28" t="s">
        <v>212</v>
      </c>
      <c r="D27" s="25" t="s">
        <v>127</v>
      </c>
      <c r="E27" s="87">
        <v>1340</v>
      </c>
      <c r="F27" s="26">
        <v>8.8000000000000007</v>
      </c>
      <c r="G27" s="27">
        <f t="shared" si="0"/>
        <v>11792</v>
      </c>
      <c r="H27" s="200"/>
      <c r="I27" s="201"/>
    </row>
    <row r="28" spans="1:9" ht="29.25" thickBot="1" x14ac:dyDescent="0.3">
      <c r="A28" s="22" t="s">
        <v>58</v>
      </c>
      <c r="B28" s="23" t="s">
        <v>213</v>
      </c>
      <c r="C28" s="29" t="s">
        <v>76</v>
      </c>
      <c r="D28" s="25" t="s">
        <v>73</v>
      </c>
      <c r="E28" s="87">
        <v>327</v>
      </c>
      <c r="F28" s="30">
        <v>3.05</v>
      </c>
      <c r="G28" s="27">
        <f t="shared" si="0"/>
        <v>997.35</v>
      </c>
      <c r="H28" s="210" t="s">
        <v>77</v>
      </c>
      <c r="I28" s="211">
        <f>ROUND(SUM(G5:G28),2)</f>
        <v>239060.78</v>
      </c>
    </row>
    <row r="29" spans="1:9" s="34" customFormat="1" ht="18" x14ac:dyDescent="0.25">
      <c r="A29" s="16" t="s">
        <v>78</v>
      </c>
      <c r="B29" s="17" t="s">
        <v>35</v>
      </c>
      <c r="C29" s="31" t="s">
        <v>441</v>
      </c>
      <c r="D29" s="32" t="s">
        <v>80</v>
      </c>
      <c r="E29" s="138">
        <v>3224</v>
      </c>
      <c r="F29" s="33">
        <v>4.49</v>
      </c>
      <c r="G29" s="21">
        <f t="shared" si="0"/>
        <v>14475.76</v>
      </c>
      <c r="H29" s="238"/>
      <c r="I29" s="83"/>
    </row>
    <row r="30" spans="1:9" s="34" customFormat="1" ht="18" x14ac:dyDescent="0.25">
      <c r="A30" s="22" t="s">
        <v>78</v>
      </c>
      <c r="B30" s="23" t="s">
        <v>81</v>
      </c>
      <c r="C30" s="35" t="s">
        <v>82</v>
      </c>
      <c r="D30" s="36" t="s">
        <v>80</v>
      </c>
      <c r="E30" s="87">
        <v>2529</v>
      </c>
      <c r="F30" s="37">
        <v>6.33</v>
      </c>
      <c r="G30" s="27">
        <f t="shared" si="0"/>
        <v>16008.57</v>
      </c>
      <c r="H30" s="238"/>
      <c r="I30" s="83"/>
    </row>
    <row r="31" spans="1:9" s="34" customFormat="1" ht="18" x14ac:dyDescent="0.25">
      <c r="A31" s="22" t="s">
        <v>78</v>
      </c>
      <c r="B31" s="23" t="s">
        <v>83</v>
      </c>
      <c r="C31" s="35" t="s">
        <v>390</v>
      </c>
      <c r="D31" s="36" t="s">
        <v>80</v>
      </c>
      <c r="E31" s="87">
        <v>695</v>
      </c>
      <c r="F31" s="37">
        <v>2.5</v>
      </c>
      <c r="G31" s="27">
        <f t="shared" si="0"/>
        <v>1737.5</v>
      </c>
      <c r="H31" s="238"/>
      <c r="I31" s="83"/>
    </row>
    <row r="32" spans="1:9" s="34" customFormat="1" ht="18" x14ac:dyDescent="0.25">
      <c r="A32" s="22" t="s">
        <v>78</v>
      </c>
      <c r="B32" s="23" t="s">
        <v>85</v>
      </c>
      <c r="C32" s="35" t="s">
        <v>391</v>
      </c>
      <c r="D32" s="36" t="s">
        <v>80</v>
      </c>
      <c r="E32" s="87">
        <v>4165</v>
      </c>
      <c r="F32" s="37">
        <v>3.76</v>
      </c>
      <c r="G32" s="27">
        <f t="shared" si="0"/>
        <v>15660.4</v>
      </c>
      <c r="H32" s="238"/>
      <c r="I32" s="83"/>
    </row>
    <row r="33" spans="1:9" s="34" customFormat="1" ht="30" x14ac:dyDescent="0.25">
      <c r="A33" s="22" t="s">
        <v>78</v>
      </c>
      <c r="B33" s="23" t="s">
        <v>87</v>
      </c>
      <c r="C33" s="120" t="s">
        <v>392</v>
      </c>
      <c r="D33" s="36" t="s">
        <v>80</v>
      </c>
      <c r="E33" s="87">
        <v>157</v>
      </c>
      <c r="F33" s="37">
        <v>5.42</v>
      </c>
      <c r="G33" s="27">
        <f t="shared" si="0"/>
        <v>850.94</v>
      </c>
      <c r="H33" s="238"/>
      <c r="I33" s="83"/>
    </row>
    <row r="34" spans="1:9" s="34" customFormat="1" ht="18" x14ac:dyDescent="0.25">
      <c r="A34" s="22" t="s">
        <v>78</v>
      </c>
      <c r="B34" s="23" t="s">
        <v>89</v>
      </c>
      <c r="C34" s="35" t="s">
        <v>393</v>
      </c>
      <c r="D34" s="36" t="s">
        <v>80</v>
      </c>
      <c r="E34" s="87">
        <v>82283</v>
      </c>
      <c r="F34" s="37">
        <v>5.42</v>
      </c>
      <c r="G34" s="27">
        <f t="shared" si="0"/>
        <v>445973.86</v>
      </c>
      <c r="H34" s="238"/>
      <c r="I34" s="83"/>
    </row>
    <row r="35" spans="1:9" s="34" customFormat="1" ht="18" x14ac:dyDescent="0.25">
      <c r="A35" s="22" t="s">
        <v>78</v>
      </c>
      <c r="B35" s="23" t="s">
        <v>91</v>
      </c>
      <c r="C35" s="120" t="s">
        <v>218</v>
      </c>
      <c r="D35" s="36" t="s">
        <v>80</v>
      </c>
      <c r="E35" s="87">
        <v>203</v>
      </c>
      <c r="F35" s="37">
        <v>10.33</v>
      </c>
      <c r="G35" s="27">
        <f t="shared" si="0"/>
        <v>2096.9899999999998</v>
      </c>
      <c r="H35" s="238"/>
      <c r="I35" s="83"/>
    </row>
    <row r="36" spans="1:9" s="34" customFormat="1" x14ac:dyDescent="0.25">
      <c r="A36" s="22" t="s">
        <v>78</v>
      </c>
      <c r="B36" s="23" t="s">
        <v>93</v>
      </c>
      <c r="C36" s="35" t="s">
        <v>90</v>
      </c>
      <c r="D36" s="25" t="s">
        <v>63</v>
      </c>
      <c r="E36" s="87">
        <v>42774</v>
      </c>
      <c r="F36" s="37">
        <v>0.54</v>
      </c>
      <c r="G36" s="27">
        <f t="shared" si="0"/>
        <v>23097.96</v>
      </c>
      <c r="H36" s="199"/>
      <c r="I36" s="83"/>
    </row>
    <row r="37" spans="1:9" s="34" customFormat="1" ht="18" customHeight="1" x14ac:dyDescent="0.25">
      <c r="A37" s="38" t="s">
        <v>78</v>
      </c>
      <c r="B37" s="23" t="s">
        <v>95</v>
      </c>
      <c r="C37" s="35" t="s">
        <v>92</v>
      </c>
      <c r="D37" s="39" t="s">
        <v>63</v>
      </c>
      <c r="E37" s="139">
        <v>2251</v>
      </c>
      <c r="F37" s="40">
        <v>0.56999999999999995</v>
      </c>
      <c r="G37" s="41">
        <f t="shared" si="0"/>
        <v>1283.07</v>
      </c>
      <c r="H37" s="83"/>
      <c r="I37" s="83"/>
    </row>
    <row r="38" spans="1:9" s="34" customFormat="1" x14ac:dyDescent="0.25">
      <c r="A38" s="22" t="s">
        <v>78</v>
      </c>
      <c r="B38" s="23" t="s">
        <v>97</v>
      </c>
      <c r="C38" s="35" t="s">
        <v>94</v>
      </c>
      <c r="D38" s="25" t="s">
        <v>63</v>
      </c>
      <c r="E38" s="87">
        <v>29500</v>
      </c>
      <c r="F38" s="37">
        <v>0.15</v>
      </c>
      <c r="G38" s="27">
        <f t="shared" si="0"/>
        <v>4425</v>
      </c>
      <c r="H38" s="200"/>
      <c r="I38" s="201"/>
    </row>
    <row r="39" spans="1:9" s="34" customFormat="1" x14ac:dyDescent="0.25">
      <c r="A39" s="22" t="s">
        <v>78</v>
      </c>
      <c r="B39" s="23" t="s">
        <v>99</v>
      </c>
      <c r="C39" s="35" t="s">
        <v>96</v>
      </c>
      <c r="D39" s="25" t="s">
        <v>63</v>
      </c>
      <c r="E39" s="87">
        <v>2918</v>
      </c>
      <c r="F39" s="37">
        <v>0.2</v>
      </c>
      <c r="G39" s="27">
        <f t="shared" si="0"/>
        <v>583.6</v>
      </c>
      <c r="H39" s="200"/>
      <c r="I39" s="201"/>
    </row>
    <row r="40" spans="1:9" s="34" customFormat="1" x14ac:dyDescent="0.25">
      <c r="A40" s="22" t="s">
        <v>78</v>
      </c>
      <c r="B40" s="23" t="s">
        <v>101</v>
      </c>
      <c r="C40" s="35" t="s">
        <v>98</v>
      </c>
      <c r="D40" s="25" t="s">
        <v>63</v>
      </c>
      <c r="E40" s="87">
        <v>42143</v>
      </c>
      <c r="F40" s="37">
        <v>1.02</v>
      </c>
      <c r="G40" s="27">
        <f t="shared" si="0"/>
        <v>42985.86</v>
      </c>
      <c r="H40" s="200"/>
      <c r="I40" s="201"/>
    </row>
    <row r="41" spans="1:9" s="34" customFormat="1" x14ac:dyDescent="0.25">
      <c r="A41" s="22" t="s">
        <v>78</v>
      </c>
      <c r="B41" s="23" t="s">
        <v>219</v>
      </c>
      <c r="C41" s="42" t="s">
        <v>100</v>
      </c>
      <c r="D41" s="25" t="s">
        <v>63</v>
      </c>
      <c r="E41" s="87">
        <v>1545</v>
      </c>
      <c r="F41" s="37">
        <v>5.98</v>
      </c>
      <c r="G41" s="27">
        <f t="shared" si="0"/>
        <v>9239.1</v>
      </c>
      <c r="H41" s="200"/>
      <c r="I41" s="201"/>
    </row>
    <row r="42" spans="1:9" s="34" customFormat="1" x14ac:dyDescent="0.25">
      <c r="A42" s="22" t="s">
        <v>78</v>
      </c>
      <c r="B42" s="23" t="s">
        <v>220</v>
      </c>
      <c r="C42" s="42" t="s">
        <v>221</v>
      </c>
      <c r="D42" s="25" t="s">
        <v>63</v>
      </c>
      <c r="E42" s="87">
        <v>103</v>
      </c>
      <c r="F42" s="37">
        <v>7.25</v>
      </c>
      <c r="G42" s="27">
        <f t="shared" si="0"/>
        <v>746.75</v>
      </c>
      <c r="H42" s="200"/>
      <c r="I42" s="201"/>
    </row>
    <row r="43" spans="1:9" s="34" customFormat="1" x14ac:dyDescent="0.25">
      <c r="A43" s="22" t="s">
        <v>78</v>
      </c>
      <c r="B43" s="23" t="s">
        <v>222</v>
      </c>
      <c r="C43" s="42" t="s">
        <v>223</v>
      </c>
      <c r="D43" s="288" t="s">
        <v>127</v>
      </c>
      <c r="E43" s="87">
        <v>187</v>
      </c>
      <c r="F43" s="37">
        <v>64.86</v>
      </c>
      <c r="G43" s="27">
        <f t="shared" si="0"/>
        <v>12128.82</v>
      </c>
      <c r="H43" s="200"/>
      <c r="I43" s="201"/>
    </row>
    <row r="44" spans="1:9" s="34" customFormat="1" x14ac:dyDescent="0.25">
      <c r="A44" s="22" t="s">
        <v>78</v>
      </c>
      <c r="B44" s="23" t="s">
        <v>224</v>
      </c>
      <c r="C44" s="42" t="s">
        <v>225</v>
      </c>
      <c r="D44" s="25" t="s">
        <v>63</v>
      </c>
      <c r="E44" s="87">
        <v>21</v>
      </c>
      <c r="F44" s="37">
        <v>137.46</v>
      </c>
      <c r="G44" s="27">
        <f t="shared" si="0"/>
        <v>2886.66</v>
      </c>
      <c r="H44" s="200"/>
      <c r="I44" s="201"/>
    </row>
    <row r="45" spans="1:9" s="91" customFormat="1" x14ac:dyDescent="0.25">
      <c r="A45" s="22" t="s">
        <v>78</v>
      </c>
      <c r="B45" s="23" t="s">
        <v>226</v>
      </c>
      <c r="C45" s="89" t="s">
        <v>227</v>
      </c>
      <c r="D45" s="25" t="s">
        <v>63</v>
      </c>
      <c r="E45" s="87">
        <v>55</v>
      </c>
      <c r="F45" s="90">
        <v>84.95</v>
      </c>
      <c r="G45" s="27">
        <f t="shared" si="0"/>
        <v>4672.25</v>
      </c>
      <c r="H45" s="289"/>
      <c r="I45" s="290"/>
    </row>
    <row r="46" spans="1:9" s="91" customFormat="1" ht="15.75" customHeight="1" x14ac:dyDescent="0.25">
      <c r="A46" s="22" t="s">
        <v>78</v>
      </c>
      <c r="B46" s="23" t="s">
        <v>228</v>
      </c>
      <c r="C46" s="92" t="s">
        <v>229</v>
      </c>
      <c r="D46" s="36" t="s">
        <v>80</v>
      </c>
      <c r="E46" s="87">
        <v>46</v>
      </c>
      <c r="F46" s="90">
        <v>268.2</v>
      </c>
      <c r="G46" s="27">
        <f t="shared" si="0"/>
        <v>12337.2</v>
      </c>
      <c r="H46" s="289"/>
      <c r="I46" s="290"/>
    </row>
    <row r="47" spans="1:9" s="34" customFormat="1" x14ac:dyDescent="0.25">
      <c r="A47" s="22" t="s">
        <v>78</v>
      </c>
      <c r="B47" s="23" t="s">
        <v>230</v>
      </c>
      <c r="C47" s="93" t="s">
        <v>102</v>
      </c>
      <c r="D47" s="25" t="s">
        <v>63</v>
      </c>
      <c r="E47" s="87">
        <v>34478</v>
      </c>
      <c r="F47" s="37">
        <v>4.13</v>
      </c>
      <c r="G47" s="27">
        <f t="shared" si="0"/>
        <v>142394.14000000001</v>
      </c>
      <c r="H47" s="200"/>
      <c r="I47" s="201"/>
    </row>
    <row r="48" spans="1:9" s="34" customFormat="1" ht="15" customHeight="1" x14ac:dyDescent="0.25">
      <c r="A48" s="22" t="s">
        <v>78</v>
      </c>
      <c r="B48" s="23" t="s">
        <v>231</v>
      </c>
      <c r="C48" s="94" t="s">
        <v>232</v>
      </c>
      <c r="D48" s="25" t="s">
        <v>63</v>
      </c>
      <c r="E48" s="87">
        <v>4060</v>
      </c>
      <c r="F48" s="37">
        <v>0.97</v>
      </c>
      <c r="G48" s="27">
        <f t="shared" si="0"/>
        <v>3938.2</v>
      </c>
      <c r="H48" s="200"/>
      <c r="I48" s="201"/>
    </row>
    <row r="49" spans="1:9" s="34" customFormat="1" ht="30" x14ac:dyDescent="0.25">
      <c r="A49" s="22" t="s">
        <v>78</v>
      </c>
      <c r="B49" s="23" t="s">
        <v>233</v>
      </c>
      <c r="C49" s="94" t="s">
        <v>882</v>
      </c>
      <c r="D49" s="25" t="s">
        <v>63</v>
      </c>
      <c r="E49" s="167">
        <v>6405</v>
      </c>
      <c r="F49" s="37">
        <v>4.37</v>
      </c>
      <c r="G49" s="27">
        <f t="shared" si="0"/>
        <v>27989.85</v>
      </c>
      <c r="H49" s="200"/>
      <c r="I49" s="201"/>
    </row>
    <row r="50" spans="1:9" s="34" customFormat="1" ht="30" x14ac:dyDescent="0.25">
      <c r="A50" s="22" t="s">
        <v>78</v>
      </c>
      <c r="B50" s="23" t="s">
        <v>234</v>
      </c>
      <c r="C50" s="94" t="s">
        <v>883</v>
      </c>
      <c r="D50" s="25" t="s">
        <v>63</v>
      </c>
      <c r="E50" s="167">
        <v>1850</v>
      </c>
      <c r="F50" s="37">
        <v>2.5099999999999998</v>
      </c>
      <c r="G50" s="27">
        <f t="shared" si="0"/>
        <v>4643.5</v>
      </c>
      <c r="H50" s="200"/>
      <c r="I50" s="201"/>
    </row>
    <row r="51" spans="1:9" s="34" customFormat="1" ht="18.75" thickBot="1" x14ac:dyDescent="0.3">
      <c r="A51" s="22" t="s">
        <v>78</v>
      </c>
      <c r="B51" s="23" t="s">
        <v>235</v>
      </c>
      <c r="C51" s="35" t="s">
        <v>88</v>
      </c>
      <c r="D51" s="36" t="s">
        <v>80</v>
      </c>
      <c r="E51" s="87">
        <v>1680</v>
      </c>
      <c r="F51" s="37">
        <v>5.42</v>
      </c>
      <c r="G51" s="27">
        <f t="shared" si="0"/>
        <v>9105.6</v>
      </c>
      <c r="H51" s="200"/>
      <c r="I51" s="201"/>
    </row>
    <row r="52" spans="1:9" s="34" customFormat="1" ht="30" customHeight="1" thickBot="1" x14ac:dyDescent="0.3">
      <c r="A52" s="38" t="s">
        <v>78</v>
      </c>
      <c r="B52" s="43" t="s">
        <v>522</v>
      </c>
      <c r="C52" s="95" t="s">
        <v>236</v>
      </c>
      <c r="D52" s="96" t="s">
        <v>80</v>
      </c>
      <c r="E52" s="139">
        <v>1680</v>
      </c>
      <c r="F52" s="40">
        <v>22.11</v>
      </c>
      <c r="G52" s="41">
        <f t="shared" si="0"/>
        <v>37144.800000000003</v>
      </c>
      <c r="H52" s="239" t="s">
        <v>103</v>
      </c>
      <c r="I52" s="211">
        <f>ROUND(SUM(G29:G52),2)</f>
        <v>836406.38</v>
      </c>
    </row>
    <row r="53" spans="1:9" s="34" customFormat="1" x14ac:dyDescent="0.25">
      <c r="A53" s="16" t="s">
        <v>237</v>
      </c>
      <c r="B53" s="97" t="s">
        <v>37</v>
      </c>
      <c r="C53" s="98" t="s">
        <v>238</v>
      </c>
      <c r="D53" s="99" t="s">
        <v>73</v>
      </c>
      <c r="E53" s="138">
        <v>24</v>
      </c>
      <c r="F53" s="45">
        <v>144.28</v>
      </c>
      <c r="G53" s="21">
        <f t="shared" si="0"/>
        <v>3462.72</v>
      </c>
      <c r="H53" s="200"/>
      <c r="I53" s="201"/>
    </row>
    <row r="54" spans="1:9" s="34" customFormat="1" ht="30" x14ac:dyDescent="0.25">
      <c r="A54" s="22" t="s">
        <v>237</v>
      </c>
      <c r="B54" s="69" t="s">
        <v>39</v>
      </c>
      <c r="C54" s="100" t="s">
        <v>239</v>
      </c>
      <c r="D54" s="70" t="s">
        <v>127</v>
      </c>
      <c r="E54" s="87">
        <v>120</v>
      </c>
      <c r="F54" s="61">
        <v>13.26</v>
      </c>
      <c r="G54" s="27">
        <f t="shared" si="0"/>
        <v>1591.2</v>
      </c>
      <c r="H54" s="200"/>
      <c r="I54" s="201"/>
    </row>
    <row r="55" spans="1:9" s="34" customFormat="1" ht="18" x14ac:dyDescent="0.25">
      <c r="A55" s="22" t="s">
        <v>237</v>
      </c>
      <c r="B55" s="69" t="s">
        <v>108</v>
      </c>
      <c r="C55" s="100" t="s">
        <v>240</v>
      </c>
      <c r="D55" s="101" t="s">
        <v>80</v>
      </c>
      <c r="E55" s="87">
        <v>600</v>
      </c>
      <c r="F55" s="61">
        <v>2.35</v>
      </c>
      <c r="G55" s="27">
        <f t="shared" si="0"/>
        <v>1410</v>
      </c>
      <c r="H55" s="200"/>
      <c r="I55" s="201"/>
    </row>
    <row r="56" spans="1:9" s="34" customFormat="1" ht="18" x14ac:dyDescent="0.25">
      <c r="A56" s="22" t="s">
        <v>237</v>
      </c>
      <c r="B56" s="69" t="s">
        <v>110</v>
      </c>
      <c r="C56" s="100" t="s">
        <v>241</v>
      </c>
      <c r="D56" s="101" t="s">
        <v>80</v>
      </c>
      <c r="E56" s="87">
        <v>292</v>
      </c>
      <c r="F56" s="61">
        <v>3.99</v>
      </c>
      <c r="G56" s="27">
        <f t="shared" si="0"/>
        <v>1165.08</v>
      </c>
      <c r="H56" s="200"/>
      <c r="I56" s="201"/>
    </row>
    <row r="57" spans="1:9" s="34" customFormat="1" ht="32.25" customHeight="1" x14ac:dyDescent="0.25">
      <c r="A57" s="22" t="s">
        <v>237</v>
      </c>
      <c r="B57" s="69" t="s">
        <v>111</v>
      </c>
      <c r="C57" s="100" t="s">
        <v>242</v>
      </c>
      <c r="D57" s="70" t="s">
        <v>73</v>
      </c>
      <c r="E57" s="87">
        <v>24</v>
      </c>
      <c r="F57" s="61">
        <v>103.56</v>
      </c>
      <c r="G57" s="27">
        <f t="shared" si="0"/>
        <v>2485.44</v>
      </c>
      <c r="H57" s="200"/>
      <c r="I57" s="201"/>
    </row>
    <row r="58" spans="1:9" s="34" customFormat="1" ht="30" x14ac:dyDescent="0.25">
      <c r="A58" s="22" t="s">
        <v>237</v>
      </c>
      <c r="B58" s="69" t="s">
        <v>113</v>
      </c>
      <c r="C58" s="100" t="s">
        <v>243</v>
      </c>
      <c r="D58" s="101" t="s">
        <v>80</v>
      </c>
      <c r="E58" s="87">
        <v>600</v>
      </c>
      <c r="F58" s="61">
        <v>3.99</v>
      </c>
      <c r="G58" s="27">
        <f t="shared" si="0"/>
        <v>2394</v>
      </c>
      <c r="H58" s="200"/>
      <c r="I58" s="201"/>
    </row>
    <row r="59" spans="1:9" s="34" customFormat="1" ht="18" x14ac:dyDescent="0.25">
      <c r="A59" s="22" t="s">
        <v>237</v>
      </c>
      <c r="B59" s="69" t="s">
        <v>114</v>
      </c>
      <c r="C59" s="100" t="s">
        <v>244</v>
      </c>
      <c r="D59" s="101" t="s">
        <v>80</v>
      </c>
      <c r="E59" s="87">
        <v>30</v>
      </c>
      <c r="F59" s="61">
        <v>38.5</v>
      </c>
      <c r="G59" s="27">
        <f t="shared" si="0"/>
        <v>1155</v>
      </c>
      <c r="H59" s="200"/>
      <c r="I59" s="201"/>
    </row>
    <row r="60" spans="1:9" s="34" customFormat="1" ht="18" x14ac:dyDescent="0.25">
      <c r="A60" s="22" t="s">
        <v>237</v>
      </c>
      <c r="B60" s="69" t="s">
        <v>116</v>
      </c>
      <c r="C60" s="100" t="s">
        <v>245</v>
      </c>
      <c r="D60" s="101" t="s">
        <v>80</v>
      </c>
      <c r="E60" s="87">
        <v>240</v>
      </c>
      <c r="F60" s="61">
        <v>25.09</v>
      </c>
      <c r="G60" s="27">
        <f t="shared" si="0"/>
        <v>6021.6</v>
      </c>
      <c r="H60" s="200"/>
      <c r="I60" s="201"/>
    </row>
    <row r="61" spans="1:9" s="34" customFormat="1" ht="18" x14ac:dyDescent="0.25">
      <c r="A61" s="22" t="s">
        <v>237</v>
      </c>
      <c r="B61" s="69" t="s">
        <v>118</v>
      </c>
      <c r="C61" s="35" t="s">
        <v>88</v>
      </c>
      <c r="D61" s="101" t="s">
        <v>80</v>
      </c>
      <c r="E61" s="87">
        <v>308</v>
      </c>
      <c r="F61" s="61">
        <v>4.2699999999999996</v>
      </c>
      <c r="G61" s="27">
        <f t="shared" si="0"/>
        <v>1315.16</v>
      </c>
      <c r="H61" s="200"/>
      <c r="I61" s="201"/>
    </row>
    <row r="62" spans="1:9" s="34" customFormat="1" x14ac:dyDescent="0.25">
      <c r="A62" s="22" t="s">
        <v>237</v>
      </c>
      <c r="B62" s="69" t="s">
        <v>246</v>
      </c>
      <c r="C62" s="100" t="s">
        <v>247</v>
      </c>
      <c r="D62" s="70" t="s">
        <v>127</v>
      </c>
      <c r="E62" s="87">
        <v>120</v>
      </c>
      <c r="F62" s="61">
        <v>3.67</v>
      </c>
      <c r="G62" s="27">
        <f t="shared" si="0"/>
        <v>440.4</v>
      </c>
      <c r="H62" s="200"/>
      <c r="I62" s="201"/>
    </row>
    <row r="63" spans="1:9" s="34" customFormat="1" x14ac:dyDescent="0.25">
      <c r="A63" s="22" t="s">
        <v>237</v>
      </c>
      <c r="B63" s="69" t="s">
        <v>248</v>
      </c>
      <c r="C63" s="100" t="s">
        <v>249</v>
      </c>
      <c r="D63" s="70" t="s">
        <v>127</v>
      </c>
      <c r="E63" s="87">
        <v>120</v>
      </c>
      <c r="F63" s="61">
        <v>4.38</v>
      </c>
      <c r="G63" s="27">
        <f t="shared" si="0"/>
        <v>525.6</v>
      </c>
      <c r="H63" s="200"/>
      <c r="I63" s="201"/>
    </row>
    <row r="64" spans="1:9" s="34" customFormat="1" ht="30" x14ac:dyDescent="0.25">
      <c r="A64" s="22" t="s">
        <v>237</v>
      </c>
      <c r="B64" s="69" t="s">
        <v>250</v>
      </c>
      <c r="C64" s="100" t="s">
        <v>251</v>
      </c>
      <c r="D64" s="70" t="s">
        <v>127</v>
      </c>
      <c r="E64" s="87">
        <v>135</v>
      </c>
      <c r="F64" s="61">
        <v>86.42</v>
      </c>
      <c r="G64" s="27">
        <f t="shared" si="0"/>
        <v>11666.7</v>
      </c>
      <c r="H64" s="200"/>
      <c r="I64" s="201"/>
    </row>
    <row r="65" spans="1:9" s="34" customFormat="1" x14ac:dyDescent="0.25">
      <c r="A65" s="22" t="s">
        <v>237</v>
      </c>
      <c r="B65" s="69" t="s">
        <v>252</v>
      </c>
      <c r="C65" s="100" t="s">
        <v>253</v>
      </c>
      <c r="D65" s="102" t="s">
        <v>127</v>
      </c>
      <c r="E65" s="168">
        <v>28.7</v>
      </c>
      <c r="F65" s="61">
        <v>44.31</v>
      </c>
      <c r="G65" s="27">
        <f t="shared" si="0"/>
        <v>1271.7</v>
      </c>
      <c r="H65" s="200"/>
      <c r="I65" s="201"/>
    </row>
    <row r="66" spans="1:9" s="34" customFormat="1" ht="18" x14ac:dyDescent="0.25">
      <c r="A66" s="22" t="s">
        <v>237</v>
      </c>
      <c r="B66" s="69" t="s">
        <v>254</v>
      </c>
      <c r="C66" s="100" t="s">
        <v>255</v>
      </c>
      <c r="D66" s="173" t="s">
        <v>256</v>
      </c>
      <c r="E66" s="87">
        <v>6</v>
      </c>
      <c r="F66" s="61">
        <v>38.5</v>
      </c>
      <c r="G66" s="27">
        <f t="shared" si="0"/>
        <v>231</v>
      </c>
      <c r="H66" s="200"/>
      <c r="I66" s="201"/>
    </row>
    <row r="67" spans="1:9" s="34" customFormat="1" x14ac:dyDescent="0.25">
      <c r="A67" s="22" t="s">
        <v>237</v>
      </c>
      <c r="B67" s="69" t="s">
        <v>257</v>
      </c>
      <c r="C67" s="100" t="s">
        <v>258</v>
      </c>
      <c r="D67" s="102" t="s">
        <v>73</v>
      </c>
      <c r="E67" s="87">
        <v>4</v>
      </c>
      <c r="F67" s="61">
        <v>80.03</v>
      </c>
      <c r="G67" s="27">
        <f t="shared" si="0"/>
        <v>320.12</v>
      </c>
      <c r="H67" s="200"/>
      <c r="I67" s="201"/>
    </row>
    <row r="68" spans="1:9" s="34" customFormat="1" ht="15.75" thickBot="1" x14ac:dyDescent="0.3">
      <c r="A68" s="22" t="s">
        <v>237</v>
      </c>
      <c r="B68" s="69" t="s">
        <v>259</v>
      </c>
      <c r="C68" s="100" t="s">
        <v>260</v>
      </c>
      <c r="D68" s="102" t="s">
        <v>63</v>
      </c>
      <c r="E68" s="87">
        <v>232</v>
      </c>
      <c r="F68" s="61">
        <v>1.1200000000000001</v>
      </c>
      <c r="G68" s="27">
        <f t="shared" si="0"/>
        <v>259.83999999999997</v>
      </c>
      <c r="H68" s="200"/>
      <c r="I68" s="201"/>
    </row>
    <row r="69" spans="1:9" s="34" customFormat="1" ht="29.25" thickBot="1" x14ac:dyDescent="0.3">
      <c r="A69" s="57" t="s">
        <v>237</v>
      </c>
      <c r="B69" s="103" t="s">
        <v>261</v>
      </c>
      <c r="C69" s="49" t="s">
        <v>262</v>
      </c>
      <c r="D69" s="58" t="s">
        <v>80</v>
      </c>
      <c r="E69" s="141">
        <v>78</v>
      </c>
      <c r="F69" s="59">
        <v>8.2200000000000006</v>
      </c>
      <c r="G69" s="55">
        <f t="shared" si="0"/>
        <v>641.16</v>
      </c>
      <c r="H69" s="210" t="s">
        <v>124</v>
      </c>
      <c r="I69" s="211">
        <f>ROUND(SUM(G53:G69),2)</f>
        <v>36356.720000000001</v>
      </c>
    </row>
    <row r="70" spans="1:9" s="34" customFormat="1" ht="30" x14ac:dyDescent="0.25">
      <c r="A70" s="22" t="s">
        <v>263</v>
      </c>
      <c r="B70" s="23" t="s">
        <v>41</v>
      </c>
      <c r="C70" s="56" t="s">
        <v>264</v>
      </c>
      <c r="D70" s="36" t="s">
        <v>80</v>
      </c>
      <c r="E70" s="140">
        <v>18022</v>
      </c>
      <c r="F70" s="47">
        <v>18.23</v>
      </c>
      <c r="G70" s="27">
        <f t="shared" si="0"/>
        <v>328541.06</v>
      </c>
      <c r="H70" s="319" t="s">
        <v>106</v>
      </c>
      <c r="I70" s="201"/>
    </row>
    <row r="71" spans="1:9" s="34" customFormat="1" ht="30" x14ac:dyDescent="0.25">
      <c r="A71" s="22" t="s">
        <v>263</v>
      </c>
      <c r="B71" s="23" t="s">
        <v>128</v>
      </c>
      <c r="C71" s="46" t="s">
        <v>107</v>
      </c>
      <c r="D71" s="25" t="s">
        <v>63</v>
      </c>
      <c r="E71" s="140">
        <v>27580</v>
      </c>
      <c r="F71" s="47">
        <v>13.79</v>
      </c>
      <c r="G71" s="27">
        <f t="shared" si="0"/>
        <v>380328.2</v>
      </c>
      <c r="H71" s="319"/>
      <c r="I71" s="201"/>
    </row>
    <row r="72" spans="1:9" s="34" customFormat="1" ht="30" x14ac:dyDescent="0.25">
      <c r="A72" s="22" t="s">
        <v>263</v>
      </c>
      <c r="B72" s="23" t="s">
        <v>130</v>
      </c>
      <c r="C72" s="46" t="s">
        <v>109</v>
      </c>
      <c r="D72" s="25" t="s">
        <v>63</v>
      </c>
      <c r="E72" s="140">
        <v>25394</v>
      </c>
      <c r="F72" s="47">
        <v>14.66</v>
      </c>
      <c r="G72" s="27">
        <f t="shared" si="0"/>
        <v>372276.04</v>
      </c>
      <c r="H72" s="319"/>
      <c r="I72" s="201"/>
    </row>
    <row r="73" spans="1:9" s="34" customFormat="1" ht="30" x14ac:dyDescent="0.25">
      <c r="A73" s="22" t="s">
        <v>263</v>
      </c>
      <c r="B73" s="23" t="s">
        <v>132</v>
      </c>
      <c r="C73" s="191" t="s">
        <v>896</v>
      </c>
      <c r="D73" s="48" t="s">
        <v>63</v>
      </c>
      <c r="E73" s="140">
        <v>25285</v>
      </c>
      <c r="F73" s="47">
        <v>0.38</v>
      </c>
      <c r="G73" s="27">
        <f t="shared" si="0"/>
        <v>9608.2999999999993</v>
      </c>
      <c r="H73" s="319"/>
      <c r="I73" s="201"/>
    </row>
    <row r="74" spans="1:9" s="34" customFormat="1" ht="30" x14ac:dyDescent="0.25">
      <c r="A74" s="22" t="s">
        <v>263</v>
      </c>
      <c r="B74" s="23" t="s">
        <v>134</v>
      </c>
      <c r="C74" s="46" t="s">
        <v>112</v>
      </c>
      <c r="D74" s="25" t="s">
        <v>63</v>
      </c>
      <c r="E74" s="140">
        <v>25212</v>
      </c>
      <c r="F74" s="47">
        <v>14.85</v>
      </c>
      <c r="G74" s="27">
        <f t="shared" si="0"/>
        <v>374398.2</v>
      </c>
      <c r="H74" s="319"/>
      <c r="I74" s="201"/>
    </row>
    <row r="75" spans="1:9" s="34" customFormat="1" ht="30" x14ac:dyDescent="0.25">
      <c r="A75" s="22" t="s">
        <v>263</v>
      </c>
      <c r="B75" s="23" t="s">
        <v>136</v>
      </c>
      <c r="C75" s="191" t="s">
        <v>897</v>
      </c>
      <c r="D75" s="25" t="s">
        <v>63</v>
      </c>
      <c r="E75" s="140">
        <v>25139</v>
      </c>
      <c r="F75" s="47">
        <v>0.38</v>
      </c>
      <c r="G75" s="27">
        <f t="shared" si="0"/>
        <v>9552.82</v>
      </c>
      <c r="H75" s="319"/>
      <c r="I75" s="201"/>
    </row>
    <row r="76" spans="1:9" s="34" customFormat="1" ht="30" x14ac:dyDescent="0.25">
      <c r="A76" s="22" t="s">
        <v>263</v>
      </c>
      <c r="B76" s="23" t="s">
        <v>265</v>
      </c>
      <c r="C76" s="46" t="s">
        <v>115</v>
      </c>
      <c r="D76" s="25" t="s">
        <v>63</v>
      </c>
      <c r="E76" s="140">
        <v>25103</v>
      </c>
      <c r="F76" s="47">
        <v>9.0299999999999994</v>
      </c>
      <c r="G76" s="27">
        <f t="shared" si="0"/>
        <v>226680.09</v>
      </c>
      <c r="H76" s="319"/>
      <c r="I76" s="201"/>
    </row>
    <row r="77" spans="1:9" s="34" customFormat="1" ht="30.75" thickBot="1" x14ac:dyDescent="0.3">
      <c r="A77" s="22" t="s">
        <v>263</v>
      </c>
      <c r="B77" s="23" t="s">
        <v>266</v>
      </c>
      <c r="C77" s="49" t="s">
        <v>117</v>
      </c>
      <c r="D77" s="25" t="s">
        <v>63</v>
      </c>
      <c r="E77" s="140">
        <v>25030</v>
      </c>
      <c r="F77" s="47">
        <v>0.26</v>
      </c>
      <c r="G77" s="27">
        <f t="shared" si="0"/>
        <v>6507.8</v>
      </c>
      <c r="H77" s="319"/>
      <c r="I77" s="201"/>
    </row>
    <row r="78" spans="1:9" s="34" customFormat="1" ht="30.75" thickBot="1" x14ac:dyDescent="0.3">
      <c r="A78" s="50" t="s">
        <v>263</v>
      </c>
      <c r="B78" s="51" t="s">
        <v>267</v>
      </c>
      <c r="C78" s="52" t="s">
        <v>119</v>
      </c>
      <c r="D78" s="53" t="s">
        <v>80</v>
      </c>
      <c r="E78" s="141">
        <v>3962</v>
      </c>
      <c r="F78" s="54">
        <v>5.38</v>
      </c>
      <c r="G78" s="55">
        <f t="shared" si="0"/>
        <v>21315.56</v>
      </c>
      <c r="H78" s="319"/>
      <c r="I78" s="201"/>
    </row>
    <row r="79" spans="1:9" s="34" customFormat="1" ht="30" customHeight="1" x14ac:dyDescent="0.25">
      <c r="A79" s="22" t="s">
        <v>123</v>
      </c>
      <c r="B79" s="23" t="s">
        <v>41</v>
      </c>
      <c r="C79" s="56" t="s">
        <v>121</v>
      </c>
      <c r="D79" s="36" t="s">
        <v>80</v>
      </c>
      <c r="E79" s="140">
        <v>15519</v>
      </c>
      <c r="F79" s="47">
        <v>0</v>
      </c>
      <c r="G79" s="27">
        <f t="shared" si="0"/>
        <v>0</v>
      </c>
      <c r="H79" s="319"/>
      <c r="I79" s="201"/>
    </row>
    <row r="80" spans="1:9" s="34" customFormat="1" ht="30" customHeight="1" x14ac:dyDescent="0.25">
      <c r="A80" s="22" t="s">
        <v>123</v>
      </c>
      <c r="B80" s="23" t="s">
        <v>128</v>
      </c>
      <c r="C80" s="46" t="s">
        <v>122</v>
      </c>
      <c r="D80" s="25" t="s">
        <v>63</v>
      </c>
      <c r="E80" s="140">
        <v>27872</v>
      </c>
      <c r="F80" s="47">
        <v>0</v>
      </c>
      <c r="G80" s="27">
        <f t="shared" si="0"/>
        <v>0</v>
      </c>
      <c r="H80" s="319"/>
      <c r="I80" s="201"/>
    </row>
    <row r="81" spans="1:15" s="34" customFormat="1" ht="30" customHeight="1" x14ac:dyDescent="0.25">
      <c r="A81" s="22" t="s">
        <v>123</v>
      </c>
      <c r="B81" s="23" t="s">
        <v>130</v>
      </c>
      <c r="C81" s="46" t="s">
        <v>109</v>
      </c>
      <c r="D81" s="25" t="s">
        <v>63</v>
      </c>
      <c r="E81" s="140">
        <v>25394</v>
      </c>
      <c r="F81" s="47">
        <v>0</v>
      </c>
      <c r="G81" s="27">
        <f t="shared" si="0"/>
        <v>0</v>
      </c>
      <c r="H81" s="319"/>
      <c r="I81" s="201"/>
    </row>
    <row r="82" spans="1:15" s="34" customFormat="1" ht="30" customHeight="1" x14ac:dyDescent="0.25">
      <c r="A82" s="22" t="s">
        <v>123</v>
      </c>
      <c r="B82" s="23" t="s">
        <v>132</v>
      </c>
      <c r="C82" s="191" t="s">
        <v>896</v>
      </c>
      <c r="D82" s="48" t="s">
        <v>63</v>
      </c>
      <c r="E82" s="140">
        <v>25285</v>
      </c>
      <c r="F82" s="47">
        <v>0</v>
      </c>
      <c r="G82" s="27">
        <f t="shared" si="0"/>
        <v>0</v>
      </c>
      <c r="H82" s="319"/>
      <c r="I82" s="201"/>
    </row>
    <row r="83" spans="1:15" s="34" customFormat="1" ht="30" customHeight="1" x14ac:dyDescent="0.25">
      <c r="A83" s="22" t="s">
        <v>123</v>
      </c>
      <c r="B83" s="23" t="s">
        <v>134</v>
      </c>
      <c r="C83" s="46" t="s">
        <v>112</v>
      </c>
      <c r="D83" s="25" t="s">
        <v>63</v>
      </c>
      <c r="E83" s="140">
        <v>25212</v>
      </c>
      <c r="F83" s="47">
        <v>0</v>
      </c>
      <c r="G83" s="27">
        <f t="shared" si="0"/>
        <v>0</v>
      </c>
      <c r="H83" s="319"/>
      <c r="I83" s="201"/>
    </row>
    <row r="84" spans="1:15" s="34" customFormat="1" ht="30" customHeight="1" x14ac:dyDescent="0.25">
      <c r="A84" s="22" t="s">
        <v>123</v>
      </c>
      <c r="B84" s="23" t="s">
        <v>136</v>
      </c>
      <c r="C84" s="191" t="s">
        <v>897</v>
      </c>
      <c r="D84" s="25" t="s">
        <v>63</v>
      </c>
      <c r="E84" s="140">
        <v>25139</v>
      </c>
      <c r="F84" s="47">
        <v>0</v>
      </c>
      <c r="G84" s="27">
        <f t="shared" si="0"/>
        <v>0</v>
      </c>
      <c r="H84" s="319"/>
      <c r="I84" s="201"/>
    </row>
    <row r="85" spans="1:15" s="34" customFormat="1" ht="30" customHeight="1" x14ac:dyDescent="0.25">
      <c r="A85" s="22" t="s">
        <v>123</v>
      </c>
      <c r="B85" s="23" t="s">
        <v>265</v>
      </c>
      <c r="C85" s="46" t="s">
        <v>115</v>
      </c>
      <c r="D85" s="25" t="s">
        <v>63</v>
      </c>
      <c r="E85" s="140">
        <v>25103</v>
      </c>
      <c r="F85" s="47">
        <v>0</v>
      </c>
      <c r="G85" s="27">
        <f t="shared" si="0"/>
        <v>0</v>
      </c>
      <c r="H85" s="319"/>
      <c r="I85" s="201"/>
    </row>
    <row r="86" spans="1:15" s="34" customFormat="1" ht="30" customHeight="1" thickBot="1" x14ac:dyDescent="0.3">
      <c r="A86" s="22" t="s">
        <v>123</v>
      </c>
      <c r="B86" s="23" t="s">
        <v>266</v>
      </c>
      <c r="C86" s="49" t="s">
        <v>117</v>
      </c>
      <c r="D86" s="25" t="s">
        <v>63</v>
      </c>
      <c r="E86" s="140">
        <v>25030</v>
      </c>
      <c r="F86" s="47">
        <v>0</v>
      </c>
      <c r="G86" s="27">
        <f t="shared" si="0"/>
        <v>0</v>
      </c>
      <c r="H86" s="319"/>
      <c r="I86" s="201"/>
    </row>
    <row r="87" spans="1:15" s="34" customFormat="1" ht="30" customHeight="1" thickBot="1" x14ac:dyDescent="0.3">
      <c r="A87" s="57" t="s">
        <v>123</v>
      </c>
      <c r="B87" s="103" t="s">
        <v>267</v>
      </c>
      <c r="C87" s="52" t="s">
        <v>119</v>
      </c>
      <c r="D87" s="58" t="s">
        <v>80</v>
      </c>
      <c r="E87" s="141">
        <v>3962</v>
      </c>
      <c r="F87" s="59">
        <v>0</v>
      </c>
      <c r="G87" s="55">
        <f t="shared" si="0"/>
        <v>0</v>
      </c>
      <c r="H87" s="210" t="s">
        <v>138</v>
      </c>
      <c r="I87" s="211">
        <f>ROUND(SUM(G70:G87),2)</f>
        <v>1729208.07</v>
      </c>
    </row>
    <row r="88" spans="1:15" s="34" customFormat="1" ht="30" customHeight="1" x14ac:dyDescent="0.25">
      <c r="A88" s="16" t="s">
        <v>268</v>
      </c>
      <c r="B88" s="17" t="s">
        <v>140</v>
      </c>
      <c r="C88" s="44" t="s">
        <v>269</v>
      </c>
      <c r="D88" s="32" t="s">
        <v>80</v>
      </c>
      <c r="E88" s="138">
        <v>145</v>
      </c>
      <c r="F88" s="45">
        <v>21.7</v>
      </c>
      <c r="G88" s="21">
        <f t="shared" si="0"/>
        <v>3146.5</v>
      </c>
      <c r="H88" s="318" t="s">
        <v>106</v>
      </c>
      <c r="I88" s="83"/>
    </row>
    <row r="89" spans="1:15" s="34" customFormat="1" ht="30" customHeight="1" x14ac:dyDescent="0.25">
      <c r="A89" s="22" t="s">
        <v>268</v>
      </c>
      <c r="B89" s="23" t="s">
        <v>142</v>
      </c>
      <c r="C89" s="46" t="s">
        <v>107</v>
      </c>
      <c r="D89" s="25" t="s">
        <v>63</v>
      </c>
      <c r="E89" s="87">
        <v>128</v>
      </c>
      <c r="F89" s="61">
        <v>15.88</v>
      </c>
      <c r="G89" s="27">
        <f t="shared" si="0"/>
        <v>2032.64</v>
      </c>
      <c r="H89" s="319"/>
      <c r="I89" s="83"/>
      <c r="N89" s="104"/>
      <c r="O89" s="104"/>
    </row>
    <row r="90" spans="1:15" s="34" customFormat="1" ht="30" customHeight="1" thickBot="1" x14ac:dyDescent="0.3">
      <c r="A90" s="57" t="s">
        <v>268</v>
      </c>
      <c r="B90" s="62" t="s">
        <v>270</v>
      </c>
      <c r="C90" s="49" t="s">
        <v>271</v>
      </c>
      <c r="D90" s="63" t="s">
        <v>63</v>
      </c>
      <c r="E90" s="141">
        <v>106</v>
      </c>
      <c r="F90" s="59">
        <v>16.02</v>
      </c>
      <c r="G90" s="55">
        <f t="shared" si="0"/>
        <v>1698.12</v>
      </c>
      <c r="H90" s="319"/>
      <c r="I90" s="83"/>
    </row>
    <row r="91" spans="1:15" s="34" customFormat="1" ht="30" customHeight="1" x14ac:dyDescent="0.25">
      <c r="A91" s="16" t="s">
        <v>272</v>
      </c>
      <c r="B91" s="17" t="s">
        <v>140</v>
      </c>
      <c r="C91" s="56" t="s">
        <v>273</v>
      </c>
      <c r="D91" s="32" t="s">
        <v>80</v>
      </c>
      <c r="E91" s="138">
        <v>145</v>
      </c>
      <c r="F91" s="45">
        <v>0</v>
      </c>
      <c r="G91" s="21">
        <f t="shared" si="0"/>
        <v>0</v>
      </c>
      <c r="H91" s="319"/>
      <c r="I91" s="201"/>
    </row>
    <row r="92" spans="1:15" s="34" customFormat="1" ht="30" customHeight="1" thickBot="1" x14ac:dyDescent="0.3">
      <c r="A92" s="22" t="s">
        <v>272</v>
      </c>
      <c r="B92" s="23" t="s">
        <v>142</v>
      </c>
      <c r="C92" s="46" t="s">
        <v>107</v>
      </c>
      <c r="D92" s="25" t="s">
        <v>63</v>
      </c>
      <c r="E92" s="87">
        <v>128</v>
      </c>
      <c r="F92" s="61">
        <v>0</v>
      </c>
      <c r="G92" s="27">
        <f t="shared" si="0"/>
        <v>0</v>
      </c>
      <c r="H92" s="320"/>
      <c r="I92" s="201"/>
    </row>
    <row r="93" spans="1:15" s="34" customFormat="1" ht="30" customHeight="1" thickBot="1" x14ac:dyDescent="0.3">
      <c r="A93" s="57" t="s">
        <v>272</v>
      </c>
      <c r="B93" s="62" t="s">
        <v>270</v>
      </c>
      <c r="C93" s="49" t="s">
        <v>271</v>
      </c>
      <c r="D93" s="63" t="s">
        <v>63</v>
      </c>
      <c r="E93" s="141">
        <v>106</v>
      </c>
      <c r="F93" s="59">
        <v>0</v>
      </c>
      <c r="G93" s="55">
        <f t="shared" si="0"/>
        <v>0</v>
      </c>
      <c r="H93" s="239" t="s">
        <v>143</v>
      </c>
      <c r="I93" s="211">
        <f>ROUND(SUM(G88:G93),2)</f>
        <v>6877.26</v>
      </c>
    </row>
    <row r="94" spans="1:15" s="34" customFormat="1" ht="30" x14ac:dyDescent="0.25">
      <c r="A94" s="22" t="s">
        <v>274</v>
      </c>
      <c r="B94" s="23" t="s">
        <v>145</v>
      </c>
      <c r="C94" s="46" t="s">
        <v>275</v>
      </c>
      <c r="D94" s="60" t="s">
        <v>127</v>
      </c>
      <c r="E94" s="87">
        <v>1120</v>
      </c>
      <c r="F94" s="61">
        <v>37.57</v>
      </c>
      <c r="G94" s="27">
        <f t="shared" si="0"/>
        <v>42078.400000000001</v>
      </c>
      <c r="H94" s="238"/>
      <c r="I94" s="83"/>
    </row>
    <row r="95" spans="1:15" s="34" customFormat="1" ht="30" customHeight="1" x14ac:dyDescent="0.25">
      <c r="A95" s="22" t="s">
        <v>274</v>
      </c>
      <c r="B95" s="23" t="s">
        <v>147</v>
      </c>
      <c r="C95" s="46" t="s">
        <v>126</v>
      </c>
      <c r="D95" s="60" t="s">
        <v>127</v>
      </c>
      <c r="E95" s="87">
        <v>1800</v>
      </c>
      <c r="F95" s="61">
        <v>0.38</v>
      </c>
      <c r="G95" s="27">
        <f t="shared" ref="G95:G124" si="1">ROUND((E95*F95),2)</f>
        <v>684</v>
      </c>
      <c r="H95" s="200"/>
      <c r="I95" s="201"/>
    </row>
    <row r="96" spans="1:15" s="34" customFormat="1" ht="30" customHeight="1" x14ac:dyDescent="0.25">
      <c r="A96" s="22" t="s">
        <v>274</v>
      </c>
      <c r="B96" s="23" t="s">
        <v>150</v>
      </c>
      <c r="C96" s="46" t="s">
        <v>129</v>
      </c>
      <c r="D96" s="60" t="s">
        <v>127</v>
      </c>
      <c r="E96" s="87">
        <v>1800</v>
      </c>
      <c r="F96" s="61">
        <v>0.67</v>
      </c>
      <c r="G96" s="27">
        <f t="shared" si="1"/>
        <v>1206</v>
      </c>
      <c r="H96" s="200"/>
      <c r="I96" s="201"/>
    </row>
    <row r="97" spans="1:9" s="34" customFormat="1" ht="30" x14ac:dyDescent="0.25">
      <c r="A97" s="22" t="s">
        <v>274</v>
      </c>
      <c r="B97" s="23" t="s">
        <v>152</v>
      </c>
      <c r="C97" s="46" t="s">
        <v>131</v>
      </c>
      <c r="D97" s="60" t="s">
        <v>127</v>
      </c>
      <c r="E97" s="87">
        <v>1800</v>
      </c>
      <c r="F97" s="61">
        <v>0.82</v>
      </c>
      <c r="G97" s="27">
        <f t="shared" si="1"/>
        <v>1476</v>
      </c>
      <c r="H97" s="200"/>
      <c r="I97" s="201"/>
    </row>
    <row r="98" spans="1:9" s="34" customFormat="1" ht="30" x14ac:dyDescent="0.25">
      <c r="A98" s="22" t="s">
        <v>274</v>
      </c>
      <c r="B98" s="23" t="s">
        <v>154</v>
      </c>
      <c r="C98" s="46" t="s">
        <v>276</v>
      </c>
      <c r="D98" s="60" t="s">
        <v>127</v>
      </c>
      <c r="E98" s="87">
        <v>1120</v>
      </c>
      <c r="F98" s="61">
        <v>2.23</v>
      </c>
      <c r="G98" s="27">
        <f t="shared" si="1"/>
        <v>2497.6</v>
      </c>
      <c r="H98" s="200"/>
      <c r="I98" s="201"/>
    </row>
    <row r="99" spans="1:9" s="34" customFormat="1" ht="30" x14ac:dyDescent="0.25">
      <c r="A99" s="22" t="s">
        <v>274</v>
      </c>
      <c r="B99" s="23" t="s">
        <v>277</v>
      </c>
      <c r="C99" s="46" t="s">
        <v>278</v>
      </c>
      <c r="D99" s="60" t="s">
        <v>127</v>
      </c>
      <c r="E99" s="87">
        <v>1120</v>
      </c>
      <c r="F99" s="61">
        <v>0.19</v>
      </c>
      <c r="G99" s="27">
        <f t="shared" si="1"/>
        <v>212.8</v>
      </c>
      <c r="H99" s="200"/>
      <c r="I99" s="201"/>
    </row>
    <row r="100" spans="1:9" s="34" customFormat="1" ht="30" x14ac:dyDescent="0.25">
      <c r="A100" s="22" t="s">
        <v>274</v>
      </c>
      <c r="B100" s="23" t="s">
        <v>279</v>
      </c>
      <c r="C100" s="46" t="s">
        <v>133</v>
      </c>
      <c r="D100" s="25" t="s">
        <v>63</v>
      </c>
      <c r="E100" s="87">
        <v>5472</v>
      </c>
      <c r="F100" s="61">
        <v>5.56</v>
      </c>
      <c r="G100" s="27">
        <f t="shared" si="1"/>
        <v>30424.32</v>
      </c>
      <c r="H100" s="200"/>
      <c r="I100" s="201"/>
    </row>
    <row r="101" spans="1:9" s="34" customFormat="1" ht="30.75" thickBot="1" x14ac:dyDescent="0.3">
      <c r="A101" s="22" t="s">
        <v>274</v>
      </c>
      <c r="B101" s="23" t="s">
        <v>280</v>
      </c>
      <c r="C101" s="46" t="s">
        <v>135</v>
      </c>
      <c r="D101" s="25" t="s">
        <v>63</v>
      </c>
      <c r="E101" s="87">
        <v>5652</v>
      </c>
      <c r="F101" s="61">
        <v>1.76</v>
      </c>
      <c r="G101" s="27">
        <f t="shared" si="1"/>
        <v>9947.52</v>
      </c>
      <c r="H101" s="200"/>
      <c r="I101" s="201"/>
    </row>
    <row r="102" spans="1:9" s="34" customFormat="1" ht="30.75" thickBot="1" x14ac:dyDescent="0.3">
      <c r="A102" s="57" t="s">
        <v>274</v>
      </c>
      <c r="B102" s="62" t="s">
        <v>281</v>
      </c>
      <c r="C102" s="49" t="s">
        <v>137</v>
      </c>
      <c r="D102" s="63" t="s">
        <v>63</v>
      </c>
      <c r="E102" s="141">
        <v>28</v>
      </c>
      <c r="F102" s="59">
        <v>4.9400000000000004</v>
      </c>
      <c r="G102" s="55">
        <f t="shared" si="1"/>
        <v>138.32</v>
      </c>
      <c r="H102" s="210" t="s">
        <v>156</v>
      </c>
      <c r="I102" s="211">
        <f>ROUND(SUM(G94:G102),2)</f>
        <v>88664.960000000006</v>
      </c>
    </row>
    <row r="103" spans="1:9" s="34" customFormat="1" ht="45" x14ac:dyDescent="0.25">
      <c r="A103" s="16" t="s">
        <v>282</v>
      </c>
      <c r="B103" s="17" t="s">
        <v>158</v>
      </c>
      <c r="C103" s="44" t="s">
        <v>141</v>
      </c>
      <c r="D103" s="64" t="s">
        <v>127</v>
      </c>
      <c r="E103" s="138">
        <v>1890</v>
      </c>
      <c r="F103" s="45">
        <v>35.799999999999997</v>
      </c>
      <c r="G103" s="21">
        <f t="shared" si="1"/>
        <v>67662</v>
      </c>
      <c r="H103" s="200"/>
      <c r="I103" s="201"/>
    </row>
    <row r="104" spans="1:9" s="34" customFormat="1" ht="45.75" thickBot="1" x14ac:dyDescent="0.3">
      <c r="A104" s="22" t="s">
        <v>282</v>
      </c>
      <c r="B104" s="23" t="s">
        <v>160</v>
      </c>
      <c r="C104" s="46" t="s">
        <v>283</v>
      </c>
      <c r="D104" s="60" t="s">
        <v>127</v>
      </c>
      <c r="E104" s="87">
        <v>132</v>
      </c>
      <c r="F104" s="61">
        <v>42.5</v>
      </c>
      <c r="G104" s="27">
        <f t="shared" si="1"/>
        <v>5610</v>
      </c>
      <c r="H104" s="200"/>
      <c r="I104" s="201"/>
    </row>
    <row r="105" spans="1:9" s="34" customFormat="1" ht="45.75" thickBot="1" x14ac:dyDescent="0.3">
      <c r="A105" s="22" t="s">
        <v>282</v>
      </c>
      <c r="B105" s="23" t="s">
        <v>162</v>
      </c>
      <c r="C105" s="191" t="s">
        <v>906</v>
      </c>
      <c r="D105" s="60" t="s">
        <v>127</v>
      </c>
      <c r="E105" s="87">
        <v>1802</v>
      </c>
      <c r="F105" s="61">
        <v>103.2</v>
      </c>
      <c r="G105" s="27">
        <f t="shared" si="1"/>
        <v>185966.4</v>
      </c>
      <c r="H105" s="210" t="s">
        <v>166</v>
      </c>
      <c r="I105" s="211">
        <f>ROUND(SUM(G103:G105),2)</f>
        <v>259238.39999999999</v>
      </c>
    </row>
    <row r="106" spans="1:9" s="34" customFormat="1" ht="45" x14ac:dyDescent="0.25">
      <c r="A106" s="16" t="s">
        <v>284</v>
      </c>
      <c r="B106" s="17" t="s">
        <v>168</v>
      </c>
      <c r="C106" s="18" t="s">
        <v>146</v>
      </c>
      <c r="D106" s="64" t="s">
        <v>127</v>
      </c>
      <c r="E106" s="138">
        <v>2790</v>
      </c>
      <c r="F106" s="45">
        <v>26</v>
      </c>
      <c r="G106" s="21">
        <f t="shared" si="1"/>
        <v>72540</v>
      </c>
      <c r="H106" s="200"/>
      <c r="I106" s="201"/>
    </row>
    <row r="107" spans="1:9" s="34" customFormat="1" ht="60" x14ac:dyDescent="0.25">
      <c r="A107" s="22" t="s">
        <v>284</v>
      </c>
      <c r="B107" s="23" t="s">
        <v>170</v>
      </c>
      <c r="C107" s="28" t="s">
        <v>285</v>
      </c>
      <c r="D107" s="60" t="s">
        <v>127</v>
      </c>
      <c r="E107" s="87">
        <v>920</v>
      </c>
      <c r="F107" s="61">
        <v>38</v>
      </c>
      <c r="G107" s="27">
        <f t="shared" si="1"/>
        <v>34960</v>
      </c>
      <c r="H107" s="200"/>
      <c r="I107" s="201"/>
    </row>
    <row r="108" spans="1:9" s="34" customFormat="1" ht="48.75" x14ac:dyDescent="0.25">
      <c r="A108" s="22" t="s">
        <v>284</v>
      </c>
      <c r="B108" s="23" t="s">
        <v>172</v>
      </c>
      <c r="C108" s="191" t="s">
        <v>891</v>
      </c>
      <c r="D108" s="192" t="s">
        <v>73</v>
      </c>
      <c r="E108" s="168">
        <v>2</v>
      </c>
      <c r="F108" s="61">
        <v>7751.69</v>
      </c>
      <c r="G108" s="27">
        <f t="shared" si="1"/>
        <v>15503.38</v>
      </c>
      <c r="H108" s="200"/>
      <c r="I108" s="201"/>
    </row>
    <row r="109" spans="1:9" s="34" customFormat="1" ht="48.75" x14ac:dyDescent="0.25">
      <c r="A109" s="22" t="s">
        <v>284</v>
      </c>
      <c r="B109" s="23" t="s">
        <v>286</v>
      </c>
      <c r="C109" s="191" t="s">
        <v>887</v>
      </c>
      <c r="D109" s="192" t="s">
        <v>73</v>
      </c>
      <c r="E109" s="168">
        <v>4</v>
      </c>
      <c r="F109" s="61">
        <v>6859.14</v>
      </c>
      <c r="G109" s="27">
        <f t="shared" si="1"/>
        <v>27436.560000000001</v>
      </c>
      <c r="H109" s="200"/>
      <c r="I109" s="201"/>
    </row>
    <row r="110" spans="1:9" s="34" customFormat="1" x14ac:dyDescent="0.25">
      <c r="A110" s="22" t="s">
        <v>284</v>
      </c>
      <c r="B110" s="23" t="s">
        <v>287</v>
      </c>
      <c r="C110" s="46" t="s">
        <v>155</v>
      </c>
      <c r="D110" s="60" t="s">
        <v>73</v>
      </c>
      <c r="E110" s="87">
        <v>12</v>
      </c>
      <c r="F110" s="61">
        <v>990</v>
      </c>
      <c r="G110" s="27">
        <f t="shared" si="1"/>
        <v>11880</v>
      </c>
      <c r="H110" s="200"/>
      <c r="I110" s="201"/>
    </row>
    <row r="111" spans="1:9" s="34" customFormat="1" ht="15.75" thickBot="1" x14ac:dyDescent="0.3">
      <c r="A111" s="22" t="s">
        <v>284</v>
      </c>
      <c r="B111" s="23" t="s">
        <v>288</v>
      </c>
      <c r="C111" s="46" t="s">
        <v>294</v>
      </c>
      <c r="D111" s="66" t="s">
        <v>127</v>
      </c>
      <c r="E111" s="87">
        <v>20</v>
      </c>
      <c r="F111" s="67">
        <v>35.799999999999997</v>
      </c>
      <c r="G111" s="27">
        <f t="shared" si="1"/>
        <v>716</v>
      </c>
      <c r="H111" s="200"/>
      <c r="I111" s="201"/>
    </row>
    <row r="112" spans="1:9" s="34" customFormat="1" ht="29.25" thickBot="1" x14ac:dyDescent="0.3">
      <c r="A112" s="38" t="s">
        <v>284</v>
      </c>
      <c r="B112" s="43" t="s">
        <v>289</v>
      </c>
      <c r="C112" s="65" t="s">
        <v>296</v>
      </c>
      <c r="D112" s="66" t="s">
        <v>73</v>
      </c>
      <c r="E112" s="139">
        <v>8</v>
      </c>
      <c r="F112" s="67">
        <v>49.5</v>
      </c>
      <c r="G112" s="41">
        <f t="shared" si="1"/>
        <v>396</v>
      </c>
      <c r="H112" s="210" t="s">
        <v>174</v>
      </c>
      <c r="I112" s="211">
        <f>ROUND(SUM(G106:G112),2)</f>
        <v>163431.94</v>
      </c>
    </row>
    <row r="113" spans="1:9" s="34" customFormat="1" ht="30" customHeight="1" x14ac:dyDescent="0.25">
      <c r="A113" s="16" t="s">
        <v>297</v>
      </c>
      <c r="B113" s="17" t="s">
        <v>176</v>
      </c>
      <c r="C113" s="44" t="s">
        <v>298</v>
      </c>
      <c r="D113" s="64" t="s">
        <v>73</v>
      </c>
      <c r="E113" s="138">
        <v>180</v>
      </c>
      <c r="F113" s="45">
        <v>21.1</v>
      </c>
      <c r="G113" s="21">
        <f t="shared" si="1"/>
        <v>3798</v>
      </c>
      <c r="H113" s="238"/>
      <c r="I113" s="83"/>
    </row>
    <row r="114" spans="1:9" s="34" customFormat="1" ht="30" customHeight="1" x14ac:dyDescent="0.25">
      <c r="A114" s="22" t="s">
        <v>297</v>
      </c>
      <c r="B114" s="23" t="s">
        <v>299</v>
      </c>
      <c r="C114" s="46" t="s">
        <v>159</v>
      </c>
      <c r="D114" s="60" t="s">
        <v>73</v>
      </c>
      <c r="E114" s="87">
        <v>5</v>
      </c>
      <c r="F114" s="61">
        <v>55.8</v>
      </c>
      <c r="G114" s="27">
        <f t="shared" si="1"/>
        <v>279</v>
      </c>
      <c r="H114" s="238"/>
      <c r="I114" s="83"/>
    </row>
    <row r="115" spans="1:9" s="34" customFormat="1" ht="30" customHeight="1" x14ac:dyDescent="0.25">
      <c r="A115" s="22" t="s">
        <v>297</v>
      </c>
      <c r="B115" s="23" t="s">
        <v>300</v>
      </c>
      <c r="C115" s="46" t="s">
        <v>161</v>
      </c>
      <c r="D115" s="60" t="s">
        <v>127</v>
      </c>
      <c r="E115" s="87">
        <v>20</v>
      </c>
      <c r="F115" s="61">
        <v>19.5</v>
      </c>
      <c r="G115" s="27">
        <f t="shared" si="1"/>
        <v>390</v>
      </c>
      <c r="H115" s="238"/>
      <c r="I115" s="83"/>
    </row>
    <row r="116" spans="1:9" s="34" customFormat="1" ht="30" customHeight="1" thickBot="1" x14ac:dyDescent="0.3">
      <c r="A116" s="22" t="s">
        <v>297</v>
      </c>
      <c r="B116" s="23" t="s">
        <v>301</v>
      </c>
      <c r="C116" s="46" t="s">
        <v>163</v>
      </c>
      <c r="D116" s="60" t="s">
        <v>73</v>
      </c>
      <c r="E116" s="87">
        <v>10</v>
      </c>
      <c r="F116" s="61">
        <v>27.9</v>
      </c>
      <c r="G116" s="27">
        <f t="shared" si="1"/>
        <v>279</v>
      </c>
      <c r="H116" s="238"/>
      <c r="I116" s="83"/>
    </row>
    <row r="117" spans="1:9" s="34" customFormat="1" ht="30" customHeight="1" thickBot="1" x14ac:dyDescent="0.3">
      <c r="A117" s="57" t="s">
        <v>297</v>
      </c>
      <c r="B117" s="62" t="s">
        <v>302</v>
      </c>
      <c r="C117" s="49" t="s">
        <v>165</v>
      </c>
      <c r="D117" s="68" t="s">
        <v>63</v>
      </c>
      <c r="E117" s="141">
        <v>7</v>
      </c>
      <c r="F117" s="59">
        <v>108.8</v>
      </c>
      <c r="G117" s="55">
        <f t="shared" si="1"/>
        <v>761.6</v>
      </c>
      <c r="H117" s="239" t="s">
        <v>178</v>
      </c>
      <c r="I117" s="211">
        <f>ROUND(SUM(G113:G117),2)</f>
        <v>5507.6</v>
      </c>
    </row>
    <row r="118" spans="1:9" s="34" customFormat="1" ht="45" x14ac:dyDescent="0.25">
      <c r="A118" s="105" t="s">
        <v>305</v>
      </c>
      <c r="B118" s="106" t="s">
        <v>306</v>
      </c>
      <c r="C118" s="107" t="s">
        <v>307</v>
      </c>
      <c r="D118" s="108" t="s">
        <v>127</v>
      </c>
      <c r="E118" s="145">
        <v>460</v>
      </c>
      <c r="F118" s="109">
        <v>2.34</v>
      </c>
      <c r="G118" s="110">
        <f t="shared" si="1"/>
        <v>1076.4000000000001</v>
      </c>
      <c r="H118" s="83"/>
      <c r="I118" s="83"/>
    </row>
    <row r="119" spans="1:9" s="34" customFormat="1" ht="45" x14ac:dyDescent="0.25">
      <c r="A119" s="22" t="s">
        <v>305</v>
      </c>
      <c r="B119" s="69" t="s">
        <v>308</v>
      </c>
      <c r="C119" s="46" t="s">
        <v>169</v>
      </c>
      <c r="D119" s="70" t="s">
        <v>127</v>
      </c>
      <c r="E119" s="87">
        <v>7250</v>
      </c>
      <c r="F119" s="61">
        <v>2.34</v>
      </c>
      <c r="G119" s="27">
        <f t="shared" si="1"/>
        <v>16965</v>
      </c>
      <c r="H119" s="200"/>
      <c r="I119" s="201"/>
    </row>
    <row r="120" spans="1:9" s="34" customFormat="1" ht="45" x14ac:dyDescent="0.25">
      <c r="A120" s="22" t="s">
        <v>305</v>
      </c>
      <c r="B120" s="69" t="s">
        <v>309</v>
      </c>
      <c r="C120" s="46" t="s">
        <v>171</v>
      </c>
      <c r="D120" s="70" t="s">
        <v>127</v>
      </c>
      <c r="E120" s="87">
        <v>1640</v>
      </c>
      <c r="F120" s="61">
        <v>0.59</v>
      </c>
      <c r="G120" s="27">
        <f t="shared" si="1"/>
        <v>967.6</v>
      </c>
      <c r="H120" s="200"/>
      <c r="I120" s="201"/>
    </row>
    <row r="121" spans="1:9" s="34" customFormat="1" ht="45" x14ac:dyDescent="0.25">
      <c r="A121" s="22" t="s">
        <v>305</v>
      </c>
      <c r="B121" s="69" t="s">
        <v>310</v>
      </c>
      <c r="C121" s="46" t="s">
        <v>311</v>
      </c>
      <c r="D121" s="70" t="s">
        <v>127</v>
      </c>
      <c r="E121" s="87">
        <v>28</v>
      </c>
      <c r="F121" s="61">
        <v>1.17</v>
      </c>
      <c r="G121" s="27">
        <f t="shared" si="1"/>
        <v>32.76</v>
      </c>
      <c r="H121" s="200"/>
      <c r="I121" s="201"/>
    </row>
    <row r="122" spans="1:9" s="34" customFormat="1" ht="45.75" thickBot="1" x14ac:dyDescent="0.3">
      <c r="A122" s="22" t="s">
        <v>305</v>
      </c>
      <c r="B122" s="69" t="s">
        <v>401</v>
      </c>
      <c r="C122" s="46" t="s">
        <v>406</v>
      </c>
      <c r="D122" s="70" t="s">
        <v>63</v>
      </c>
      <c r="E122" s="87">
        <v>210</v>
      </c>
      <c r="F122" s="61">
        <v>20.5</v>
      </c>
      <c r="G122" s="27">
        <f t="shared" si="1"/>
        <v>4305</v>
      </c>
      <c r="H122" s="200"/>
      <c r="I122" s="201"/>
    </row>
    <row r="123" spans="1:9" s="34" customFormat="1" ht="45.75" thickBot="1" x14ac:dyDescent="0.3">
      <c r="A123" s="57" t="s">
        <v>305</v>
      </c>
      <c r="B123" s="103" t="s">
        <v>403</v>
      </c>
      <c r="C123" s="49" t="s">
        <v>408</v>
      </c>
      <c r="D123" s="294" t="s">
        <v>63</v>
      </c>
      <c r="E123" s="141">
        <v>6</v>
      </c>
      <c r="F123" s="59">
        <v>20.5</v>
      </c>
      <c r="G123" s="55">
        <f t="shared" si="1"/>
        <v>123</v>
      </c>
      <c r="H123" s="239" t="s">
        <v>312</v>
      </c>
      <c r="I123" s="211">
        <f>ROUND(SUM(G118:G123),2)</f>
        <v>23469.759999999998</v>
      </c>
    </row>
    <row r="124" spans="1:9" s="34" customFormat="1" ht="75" customHeight="1" thickBot="1" x14ac:dyDescent="0.3">
      <c r="A124" s="295" t="s">
        <v>313</v>
      </c>
      <c r="B124" s="111" t="s">
        <v>314</v>
      </c>
      <c r="C124" s="112" t="s">
        <v>177</v>
      </c>
      <c r="D124" s="113" t="s">
        <v>149</v>
      </c>
      <c r="E124" s="146">
        <v>1</v>
      </c>
      <c r="F124" s="114">
        <v>3602</v>
      </c>
      <c r="G124" s="55">
        <f t="shared" si="1"/>
        <v>3602</v>
      </c>
      <c r="H124" s="239" t="s">
        <v>319</v>
      </c>
      <c r="I124" s="211">
        <f>ROUND(SUM(G124:G124),2)</f>
        <v>3602</v>
      </c>
    </row>
    <row r="125" spans="1:9" ht="44.25" customHeight="1" thickBot="1" x14ac:dyDescent="0.3">
      <c r="A125" s="79"/>
      <c r="B125" s="79"/>
      <c r="C125" s="79"/>
      <c r="D125" s="80"/>
      <c r="E125" s="143"/>
      <c r="F125" s="81" t="s">
        <v>510</v>
      </c>
      <c r="G125" s="82">
        <f>SUM(G5:G124)</f>
        <v>3391823.8699999987</v>
      </c>
      <c r="H125" s="199"/>
      <c r="I125" s="201"/>
    </row>
    <row r="127" spans="1:9" x14ac:dyDescent="0.25">
      <c r="C127" s="83"/>
    </row>
  </sheetData>
  <sheetProtection algorithmName="SHA-512" hashValue="Si5/A/y1eImM9nbew0SQ2aHgIMhq+Uhtw2flZd/PYLJn3119cDvA/1/YOhgJ0wLiF6LPw3Jj1qW0KrTV9t27rg==" saltValue="j6dna3HtSm9hfWbJlDPYag==" spinCount="100000" sheet="1" objects="1" scenarios="1"/>
  <mergeCells count="4">
    <mergeCell ref="A3:E3"/>
    <mergeCell ref="H70:H86"/>
    <mergeCell ref="H88:H92"/>
    <mergeCell ref="A1:G1"/>
  </mergeCells>
  <pageMargins left="0.7" right="0.234375" top="0.75" bottom="0.75" header="0.3" footer="0.3"/>
  <pageSetup paperSize="9" scale="6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28"/>
  <sheetViews>
    <sheetView topLeftCell="A17" zoomScale="112" zoomScaleNormal="112" workbookViewId="0">
      <selection activeCell="E38" sqref="E38"/>
    </sheetView>
  </sheetViews>
  <sheetFormatPr defaultColWidth="9.140625" defaultRowHeight="15" x14ac:dyDescent="0.25"/>
  <cols>
    <col min="1" max="1" width="31.7109375" style="1" bestFit="1" customWidth="1"/>
    <col min="2" max="2" width="8.28515625" style="1" bestFit="1" customWidth="1"/>
    <col min="3" max="3" width="86.42578125" style="1" customWidth="1"/>
    <col min="4" max="4" width="9.140625" style="1"/>
    <col min="5" max="5" width="16.28515625" style="126" customWidth="1"/>
    <col min="6" max="6" width="21.5703125" style="1" customWidth="1"/>
    <col min="7" max="7" width="14.7109375" style="1" customWidth="1"/>
    <col min="8" max="8" width="21.5703125" style="1" customWidth="1"/>
    <col min="9" max="9" width="16.140625" style="1" customWidth="1"/>
    <col min="10" max="16384" width="9.140625" style="1"/>
  </cols>
  <sheetData>
    <row r="1" spans="1:9" s="5" customFormat="1" ht="40.15" customHeight="1" x14ac:dyDescent="0.25">
      <c r="A1" s="324" t="s">
        <v>500</v>
      </c>
      <c r="B1" s="324"/>
      <c r="C1" s="324"/>
      <c r="D1" s="324"/>
      <c r="E1" s="324"/>
      <c r="F1" s="324"/>
      <c r="G1" s="324"/>
      <c r="H1" s="4"/>
    </row>
    <row r="2" spans="1:9" s="5" customFormat="1" ht="21.75" customHeight="1" thickBot="1" x14ac:dyDescent="0.3">
      <c r="A2" s="6"/>
      <c r="B2" s="6"/>
      <c r="C2" s="7"/>
      <c r="D2" s="6"/>
      <c r="E2" s="136"/>
      <c r="F2" s="6"/>
      <c r="G2" s="6"/>
      <c r="H2" s="4"/>
    </row>
    <row r="3" spans="1:9" x14ac:dyDescent="0.25">
      <c r="A3" s="322" t="s">
        <v>511</v>
      </c>
      <c r="B3" s="323"/>
      <c r="C3" s="323"/>
      <c r="D3" s="323"/>
      <c r="E3" s="323"/>
      <c r="F3" s="8"/>
      <c r="G3" s="9"/>
      <c r="H3" s="4"/>
      <c r="I3" s="5"/>
    </row>
    <row r="4" spans="1:9" ht="43.5" thickBot="1" x14ac:dyDescent="0.3">
      <c r="A4" s="176" t="s">
        <v>51</v>
      </c>
      <c r="B4" s="177" t="s">
        <v>52</v>
      </c>
      <c r="C4" s="178" t="s">
        <v>53</v>
      </c>
      <c r="D4" s="179" t="s">
        <v>54</v>
      </c>
      <c r="E4" s="180" t="s">
        <v>55</v>
      </c>
      <c r="F4" s="181" t="s">
        <v>56</v>
      </c>
      <c r="G4" s="182" t="s">
        <v>57</v>
      </c>
      <c r="H4" s="193"/>
      <c r="I4" s="84"/>
    </row>
    <row r="5" spans="1:9" x14ac:dyDescent="0.25">
      <c r="A5" s="16" t="s">
        <v>322</v>
      </c>
      <c r="B5" s="97" t="s">
        <v>59</v>
      </c>
      <c r="C5" s="194" t="s">
        <v>323</v>
      </c>
      <c r="D5" s="195" t="s">
        <v>68</v>
      </c>
      <c r="E5" s="196">
        <v>3792</v>
      </c>
      <c r="F5" s="183">
        <v>5.7</v>
      </c>
      <c r="G5" s="21">
        <f t="shared" ref="G5:G27" si="0">ROUND((E5*F5),2)</f>
        <v>21614.400000000001</v>
      </c>
      <c r="H5" s="193"/>
      <c r="I5" s="84"/>
    </row>
    <row r="6" spans="1:9" x14ac:dyDescent="0.25">
      <c r="A6" s="22" t="s">
        <v>322</v>
      </c>
      <c r="B6" s="69" t="s">
        <v>6</v>
      </c>
      <c r="C6" s="29" t="s">
        <v>324</v>
      </c>
      <c r="D6" s="102" t="s">
        <v>68</v>
      </c>
      <c r="E6" s="197">
        <v>3086</v>
      </c>
      <c r="F6" s="184">
        <v>3.04</v>
      </c>
      <c r="G6" s="27">
        <f t="shared" si="0"/>
        <v>9381.44</v>
      </c>
      <c r="H6" s="193"/>
      <c r="I6" s="84"/>
    </row>
    <row r="7" spans="1:9" x14ac:dyDescent="0.25">
      <c r="A7" s="22" t="s">
        <v>322</v>
      </c>
      <c r="B7" s="69" t="s">
        <v>10</v>
      </c>
      <c r="C7" s="29" t="s">
        <v>325</v>
      </c>
      <c r="D7" s="102" t="s">
        <v>68</v>
      </c>
      <c r="E7" s="197">
        <v>3086</v>
      </c>
      <c r="F7" s="184">
        <v>3.99</v>
      </c>
      <c r="G7" s="27">
        <f t="shared" si="0"/>
        <v>12313.14</v>
      </c>
      <c r="H7" s="193"/>
      <c r="I7" s="84"/>
    </row>
    <row r="8" spans="1:9" x14ac:dyDescent="0.25">
      <c r="A8" s="22" t="s">
        <v>322</v>
      </c>
      <c r="B8" s="69" t="s">
        <v>14</v>
      </c>
      <c r="C8" s="29" t="s">
        <v>326</v>
      </c>
      <c r="D8" s="102" t="s">
        <v>68</v>
      </c>
      <c r="E8" s="197">
        <v>178</v>
      </c>
      <c r="F8" s="184">
        <v>13.6</v>
      </c>
      <c r="G8" s="27">
        <f t="shared" si="0"/>
        <v>2420.8000000000002</v>
      </c>
      <c r="H8" s="193"/>
      <c r="I8" s="84"/>
    </row>
    <row r="9" spans="1:9" x14ac:dyDescent="0.25">
      <c r="A9" s="22" t="s">
        <v>322</v>
      </c>
      <c r="B9" s="69" t="s">
        <v>16</v>
      </c>
      <c r="C9" s="29" t="s">
        <v>512</v>
      </c>
      <c r="D9" s="102" t="s">
        <v>65</v>
      </c>
      <c r="E9" s="197">
        <v>227</v>
      </c>
      <c r="F9" s="184">
        <v>79.540000000000006</v>
      </c>
      <c r="G9" s="27">
        <f t="shared" si="0"/>
        <v>18055.580000000002</v>
      </c>
      <c r="H9" s="193"/>
      <c r="I9" s="84"/>
    </row>
    <row r="10" spans="1:9" ht="30" x14ac:dyDescent="0.25">
      <c r="A10" s="22" t="s">
        <v>322</v>
      </c>
      <c r="B10" s="69" t="s">
        <v>20</v>
      </c>
      <c r="C10" s="29" t="s">
        <v>328</v>
      </c>
      <c r="D10" s="102" t="s">
        <v>127</v>
      </c>
      <c r="E10" s="198">
        <v>96.906999999999996</v>
      </c>
      <c r="F10" s="184">
        <v>266.17</v>
      </c>
      <c r="G10" s="27">
        <f t="shared" si="0"/>
        <v>25793.74</v>
      </c>
      <c r="H10" s="193"/>
      <c r="I10" s="84"/>
    </row>
    <row r="11" spans="1:9" ht="30" x14ac:dyDescent="0.25">
      <c r="A11" s="22" t="s">
        <v>322</v>
      </c>
      <c r="B11" s="69" t="s">
        <v>24</v>
      </c>
      <c r="C11" s="29" t="s">
        <v>334</v>
      </c>
      <c r="D11" s="102" t="s">
        <v>63</v>
      </c>
      <c r="E11" s="197">
        <v>923</v>
      </c>
      <c r="F11" s="184">
        <v>1.01</v>
      </c>
      <c r="G11" s="27">
        <f t="shared" si="0"/>
        <v>932.23</v>
      </c>
      <c r="H11" s="200"/>
      <c r="I11" s="201"/>
    </row>
    <row r="12" spans="1:9" x14ac:dyDescent="0.25">
      <c r="A12" s="22" t="s">
        <v>322</v>
      </c>
      <c r="B12" s="69" t="s">
        <v>28</v>
      </c>
      <c r="C12" s="202" t="s">
        <v>335</v>
      </c>
      <c r="D12" s="102" t="s">
        <v>63</v>
      </c>
      <c r="E12" s="197">
        <v>62</v>
      </c>
      <c r="F12" s="184">
        <v>1.1299999999999999</v>
      </c>
      <c r="G12" s="27">
        <f t="shared" si="0"/>
        <v>70.06</v>
      </c>
      <c r="H12" s="200"/>
      <c r="I12" s="203"/>
    </row>
    <row r="13" spans="1:9" x14ac:dyDescent="0.25">
      <c r="A13" s="22" t="s">
        <v>322</v>
      </c>
      <c r="B13" s="69" t="s">
        <v>32</v>
      </c>
      <c r="C13" s="202" t="s">
        <v>336</v>
      </c>
      <c r="D13" s="102" t="s">
        <v>63</v>
      </c>
      <c r="E13" s="197">
        <v>100</v>
      </c>
      <c r="F13" s="184">
        <v>1.24</v>
      </c>
      <c r="G13" s="27">
        <f t="shared" si="0"/>
        <v>124</v>
      </c>
      <c r="H13" s="200"/>
      <c r="I13" s="201"/>
    </row>
    <row r="14" spans="1:9" x14ac:dyDescent="0.25">
      <c r="A14" s="22" t="s">
        <v>322</v>
      </c>
      <c r="B14" s="69" t="s">
        <v>34</v>
      </c>
      <c r="C14" s="24" t="s">
        <v>337</v>
      </c>
      <c r="D14" s="102" t="s">
        <v>63</v>
      </c>
      <c r="E14" s="204">
        <v>38.4</v>
      </c>
      <c r="F14" s="184">
        <v>9.33</v>
      </c>
      <c r="G14" s="27">
        <f t="shared" si="0"/>
        <v>358.27</v>
      </c>
      <c r="H14" s="200"/>
      <c r="I14" s="201"/>
    </row>
    <row r="15" spans="1:9" x14ac:dyDescent="0.25">
      <c r="A15" s="22" t="s">
        <v>322</v>
      </c>
      <c r="B15" s="69" t="s">
        <v>75</v>
      </c>
      <c r="C15" s="202" t="s">
        <v>338</v>
      </c>
      <c r="D15" s="102" t="s">
        <v>68</v>
      </c>
      <c r="E15" s="197">
        <v>86</v>
      </c>
      <c r="F15" s="184">
        <v>22.11</v>
      </c>
      <c r="G15" s="27">
        <f t="shared" si="0"/>
        <v>1901.46</v>
      </c>
      <c r="H15" s="200"/>
      <c r="I15" s="201"/>
    </row>
    <row r="16" spans="1:9" x14ac:dyDescent="0.25">
      <c r="A16" s="22" t="s">
        <v>322</v>
      </c>
      <c r="B16" s="69" t="s">
        <v>193</v>
      </c>
      <c r="C16" s="202" t="s">
        <v>340</v>
      </c>
      <c r="D16" s="102" t="s">
        <v>68</v>
      </c>
      <c r="E16" s="204">
        <v>28.5</v>
      </c>
      <c r="F16" s="184">
        <v>22.11</v>
      </c>
      <c r="G16" s="27">
        <f t="shared" si="0"/>
        <v>630.14</v>
      </c>
      <c r="H16" s="200"/>
      <c r="I16" s="201"/>
    </row>
    <row r="17" spans="1:9" ht="30" x14ac:dyDescent="0.25">
      <c r="A17" s="22" t="s">
        <v>322</v>
      </c>
      <c r="B17" s="69" t="s">
        <v>194</v>
      </c>
      <c r="C17" s="202" t="s">
        <v>341</v>
      </c>
      <c r="D17" s="102" t="s">
        <v>68</v>
      </c>
      <c r="E17" s="197">
        <v>394</v>
      </c>
      <c r="F17" s="184">
        <v>8.2200000000000006</v>
      </c>
      <c r="G17" s="27">
        <f t="shared" si="0"/>
        <v>3238.68</v>
      </c>
      <c r="H17" s="200"/>
      <c r="I17" s="201"/>
    </row>
    <row r="18" spans="1:9" x14ac:dyDescent="0.25">
      <c r="A18" s="22" t="s">
        <v>322</v>
      </c>
      <c r="B18" s="69" t="s">
        <v>195</v>
      </c>
      <c r="C18" s="29" t="s">
        <v>342</v>
      </c>
      <c r="D18" s="102" t="s">
        <v>68</v>
      </c>
      <c r="E18" s="204">
        <v>22.1</v>
      </c>
      <c r="F18" s="184">
        <v>92.5</v>
      </c>
      <c r="G18" s="27">
        <f t="shared" si="0"/>
        <v>2044.25</v>
      </c>
      <c r="H18" s="200"/>
      <c r="I18" s="201"/>
    </row>
    <row r="19" spans="1:9" x14ac:dyDescent="0.25">
      <c r="A19" s="22" t="s">
        <v>322</v>
      </c>
      <c r="B19" s="69" t="s">
        <v>197</v>
      </c>
      <c r="C19" s="29" t="s">
        <v>343</v>
      </c>
      <c r="D19" s="102" t="s">
        <v>127</v>
      </c>
      <c r="E19" s="197">
        <v>437</v>
      </c>
      <c r="F19" s="184">
        <v>2.87</v>
      </c>
      <c r="G19" s="27">
        <f t="shared" si="0"/>
        <v>1254.19</v>
      </c>
      <c r="H19" s="200"/>
      <c r="I19" s="201"/>
    </row>
    <row r="20" spans="1:9" x14ac:dyDescent="0.25">
      <c r="A20" s="22" t="s">
        <v>322</v>
      </c>
      <c r="B20" s="69" t="s">
        <v>199</v>
      </c>
      <c r="C20" s="29" t="s">
        <v>344</v>
      </c>
      <c r="D20" s="102" t="s">
        <v>332</v>
      </c>
      <c r="E20" s="197">
        <v>594</v>
      </c>
      <c r="F20" s="184">
        <v>1.21</v>
      </c>
      <c r="G20" s="27">
        <f t="shared" si="0"/>
        <v>718.74</v>
      </c>
      <c r="H20" s="200"/>
      <c r="I20" s="201"/>
    </row>
    <row r="21" spans="1:9" x14ac:dyDescent="0.25">
      <c r="A21" s="22" t="s">
        <v>322</v>
      </c>
      <c r="B21" s="69" t="s">
        <v>201</v>
      </c>
      <c r="C21" s="29" t="s">
        <v>345</v>
      </c>
      <c r="D21" s="102" t="s">
        <v>68</v>
      </c>
      <c r="E21" s="204">
        <v>6.5</v>
      </c>
      <c r="F21" s="184">
        <v>286.49</v>
      </c>
      <c r="G21" s="27">
        <f t="shared" si="0"/>
        <v>1862.19</v>
      </c>
      <c r="H21" s="200"/>
      <c r="I21" s="201"/>
    </row>
    <row r="22" spans="1:9" x14ac:dyDescent="0.25">
      <c r="A22" s="22" t="s">
        <v>322</v>
      </c>
      <c r="B22" s="69" t="s">
        <v>203</v>
      </c>
      <c r="C22" s="29" t="s">
        <v>346</v>
      </c>
      <c r="D22" s="102" t="s">
        <v>68</v>
      </c>
      <c r="E22" s="204">
        <v>11.6</v>
      </c>
      <c r="F22" s="184">
        <v>278.64</v>
      </c>
      <c r="G22" s="27">
        <f t="shared" si="0"/>
        <v>3232.22</v>
      </c>
      <c r="H22" s="84"/>
      <c r="I22" s="84"/>
    </row>
    <row r="23" spans="1:9" x14ac:dyDescent="0.25">
      <c r="A23" s="22" t="s">
        <v>322</v>
      </c>
      <c r="B23" s="69" t="s">
        <v>205</v>
      </c>
      <c r="C23" s="29" t="s">
        <v>347</v>
      </c>
      <c r="D23" s="102" t="s">
        <v>68</v>
      </c>
      <c r="E23" s="204">
        <v>4.7</v>
      </c>
      <c r="F23" s="184">
        <v>278.64</v>
      </c>
      <c r="G23" s="27">
        <f t="shared" si="0"/>
        <v>1309.6099999999999</v>
      </c>
      <c r="H23" s="200"/>
      <c r="I23" s="201"/>
    </row>
    <row r="24" spans="1:9" x14ac:dyDescent="0.25">
      <c r="A24" s="22" t="s">
        <v>322</v>
      </c>
      <c r="B24" s="69" t="s">
        <v>206</v>
      </c>
      <c r="C24" s="29" t="s">
        <v>373</v>
      </c>
      <c r="D24" s="102" t="s">
        <v>68</v>
      </c>
      <c r="E24" s="204">
        <v>3.7</v>
      </c>
      <c r="F24" s="184">
        <v>87.81</v>
      </c>
      <c r="G24" s="27">
        <f t="shared" si="0"/>
        <v>324.89999999999998</v>
      </c>
      <c r="H24" s="200"/>
      <c r="I24" s="201"/>
    </row>
    <row r="25" spans="1:9" x14ac:dyDescent="0.25">
      <c r="A25" s="22" t="s">
        <v>322</v>
      </c>
      <c r="B25" s="69" t="s">
        <v>207</v>
      </c>
      <c r="C25" s="202" t="s">
        <v>363</v>
      </c>
      <c r="D25" s="102" t="s">
        <v>63</v>
      </c>
      <c r="E25" s="197">
        <v>186</v>
      </c>
      <c r="F25" s="184">
        <v>2.2999999999999998</v>
      </c>
      <c r="G25" s="27">
        <f t="shared" si="0"/>
        <v>427.8</v>
      </c>
      <c r="H25" s="200"/>
      <c r="I25" s="201"/>
    </row>
    <row r="26" spans="1:9" ht="15.75" thickBot="1" x14ac:dyDescent="0.3">
      <c r="A26" s="22" t="s">
        <v>322</v>
      </c>
      <c r="B26" s="69" t="s">
        <v>209</v>
      </c>
      <c r="C26" s="29" t="s">
        <v>375</v>
      </c>
      <c r="D26" s="102" t="s">
        <v>127</v>
      </c>
      <c r="E26" s="197">
        <v>60</v>
      </c>
      <c r="F26" s="184">
        <v>157.99</v>
      </c>
      <c r="G26" s="27">
        <f t="shared" si="0"/>
        <v>9479.4</v>
      </c>
    </row>
    <row r="27" spans="1:9" ht="29.25" thickBot="1" x14ac:dyDescent="0.3">
      <c r="A27" s="174" t="s">
        <v>322</v>
      </c>
      <c r="B27" s="205" t="s">
        <v>211</v>
      </c>
      <c r="C27" s="206" t="s">
        <v>902</v>
      </c>
      <c r="D27" s="207" t="s">
        <v>127</v>
      </c>
      <c r="E27" s="208">
        <v>60</v>
      </c>
      <c r="F27" s="175">
        <v>31.13</v>
      </c>
      <c r="G27" s="209">
        <f t="shared" si="0"/>
        <v>1867.8</v>
      </c>
      <c r="H27" s="210" t="s">
        <v>77</v>
      </c>
      <c r="I27" s="211">
        <f>ROUND(SUM(G5:G27),2)</f>
        <v>119355.04</v>
      </c>
    </row>
    <row r="28" spans="1:9" ht="43.5" thickBot="1" x14ac:dyDescent="0.3">
      <c r="F28" s="81" t="s">
        <v>513</v>
      </c>
      <c r="G28" s="115">
        <f>SUM(G5:G27)</f>
        <v>119355.04000000001</v>
      </c>
    </row>
  </sheetData>
  <sheetProtection algorithmName="SHA-512" hashValue="8OCwt9q1vBcXHvIXdi6FEDwSnUUJy9rTKdilixExTOURUgCp6nxKlSi81i8ZRb4XNnwPJIvD5gXs7izSUOz/Aw==" saltValue="ChTgrA3W/0FB9WJE+bV9dg==" spinCount="100000" sheet="1" objects="1" scenarios="1"/>
  <mergeCells count="2">
    <mergeCell ref="A3:E3"/>
    <mergeCell ref="A1:G1"/>
  </mergeCells>
  <pageMargins left="0.7" right="0.7" top="0.75" bottom="0.75" header="0.3" footer="0.3"/>
  <pageSetup paperSize="9" scale="55"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9C01E22CDC100742A3DB0D0AE0795734" ma:contentTypeVersion="18" ma:contentTypeDescription="Kurkite naują dokumentą." ma:contentTypeScope="" ma:versionID="1c43d1ead5a0060cfd015b62a9d5f282">
  <xsd:schema xmlns:xsd="http://www.w3.org/2001/XMLSchema" xmlns:xs="http://www.w3.org/2001/XMLSchema" xmlns:p="http://schemas.microsoft.com/office/2006/metadata/properties" xmlns:ns2="9249c3ae-cb38-40ec-b890-aafdf3df4097" xmlns:ns3="5dbf4478-9bb5-4f1f-b596-fd18c27cbaed" targetNamespace="http://schemas.microsoft.com/office/2006/metadata/properties" ma:root="true" ma:fieldsID="3b44366e2e0ccfe26c9e1a293e056546" ns2:_="" ns3:_="">
    <xsd:import namespace="9249c3ae-cb38-40ec-b890-aafdf3df4097"/>
    <xsd:import namespace="5dbf4478-9bb5-4f1f-b596-fd18c27cbaed"/>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3:SharedWithUsers" minOccurs="0"/>
                <xsd:element ref="ns3:SharedWithDetails"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49c3ae-cb38-40ec-b890-aafdf3df40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DateTaken" ma:index="13" nillable="true" ma:displayName="MediaServiceDateTaken" ma:hidden="true" ma:internalName="MediaServiceDateTaken"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Vaizdų žymės" ma:readOnly="false" ma:fieldId="{5cf76f15-5ced-4ddc-b409-7134ff3c332f}" ma:taxonomyMulti="true" ma:sspId="4c451ee3-0e0f-4253-9e21-9069feb97381"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dbf4478-9bb5-4f1f-b596-fd18c27cbaed" elementFormDefault="qualified">
    <xsd:import namespace="http://schemas.microsoft.com/office/2006/documentManagement/types"/>
    <xsd:import namespace="http://schemas.microsoft.com/office/infopath/2007/PartnerControls"/>
    <xsd:element name="SharedWithUsers" ma:index="1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Bendrinta su išsamia informacija" ma:internalName="SharedWithDetails" ma:readOnly="true">
      <xsd:simpleType>
        <xsd:restriction base="dms:Note">
          <xsd:maxLength value="255"/>
        </xsd:restriction>
      </xsd:simpleType>
    </xsd:element>
    <xsd:element name="TaxCatchAll" ma:index="22" nillable="true" ma:displayName="Taxonomy Catch All Column" ma:hidden="true" ma:list="{50f97ac4-3112-42c9-a5cd-f12404eada76}" ma:internalName="TaxCatchAll" ma:showField="CatchAllData" ma:web="5dbf4478-9bb5-4f1f-b596-fd18c27cbae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C3D4CBB-8A4B-4F8C-A416-216FCC608040}"/>
</file>

<file path=customXml/itemProps2.xml><?xml version="1.0" encoding="utf-8"?>
<ds:datastoreItem xmlns:ds="http://schemas.openxmlformats.org/officeDocument/2006/customXml" ds:itemID="{669E43F7-2681-49F6-B4B8-CB3C68691040}"/>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21</vt:i4>
      </vt:variant>
      <vt:variant>
        <vt:lpstr>Named Ranges</vt:lpstr>
      </vt:variant>
      <vt:variant>
        <vt:i4>20</vt:i4>
      </vt:variant>
    </vt:vector>
  </HeadingPairs>
  <TitlesOfParts>
    <vt:vector size="41" baseType="lpstr">
      <vt:lpstr>santrauka</vt:lpstr>
      <vt:lpstr>S_1.1</vt:lpstr>
      <vt:lpstr>S_1.2</vt:lpstr>
      <vt:lpstr>S_1.2.1</vt:lpstr>
      <vt:lpstr>S_1.3</vt:lpstr>
      <vt:lpstr>S_1.3.1</vt:lpstr>
      <vt:lpstr>S_1.4</vt:lpstr>
      <vt:lpstr>S_1.5</vt:lpstr>
      <vt:lpstr>S_1.5.1</vt:lpstr>
      <vt:lpstr>S_1.6</vt:lpstr>
      <vt:lpstr>S_1.6.1</vt:lpstr>
      <vt:lpstr>S_1.7</vt:lpstr>
      <vt:lpstr>S_1.7.1</vt:lpstr>
      <vt:lpstr>S_1.8</vt:lpstr>
      <vt:lpstr>S_1.8.1</vt:lpstr>
      <vt:lpstr>S_2812 K_1.9</vt:lpstr>
      <vt:lpstr>S_2812 D_1.10</vt:lpstr>
      <vt:lpstr>MS_2.1</vt:lpstr>
      <vt:lpstr>SK_3.1</vt:lpstr>
      <vt:lpstr>SK_3.2</vt:lpstr>
      <vt:lpstr>E01_4.1</vt:lpstr>
      <vt:lpstr>E01_4.1!Print_Area</vt:lpstr>
      <vt:lpstr>MS_2.1!Print_Area</vt:lpstr>
      <vt:lpstr>S_1.1!Print_Area</vt:lpstr>
      <vt:lpstr>S_1.2!Print_Area</vt:lpstr>
      <vt:lpstr>S_1.2.1!Print_Area</vt:lpstr>
      <vt:lpstr>S_1.3!Print_Area</vt:lpstr>
      <vt:lpstr>S_1.3.1!Print_Area</vt:lpstr>
      <vt:lpstr>S_1.4!Print_Area</vt:lpstr>
      <vt:lpstr>S_1.5!Print_Area</vt:lpstr>
      <vt:lpstr>S_1.5.1!Print_Area</vt:lpstr>
      <vt:lpstr>S_1.6!Print_Area</vt:lpstr>
      <vt:lpstr>S_1.6.1!Print_Area</vt:lpstr>
      <vt:lpstr>S_1.7!Print_Area</vt:lpstr>
      <vt:lpstr>S_1.7.1!Print_Area</vt:lpstr>
      <vt:lpstr>S_1.8!Print_Area</vt:lpstr>
      <vt:lpstr>S_1.8.1!Print_Area</vt:lpstr>
      <vt:lpstr>'S_2812 D_1.10'!Print_Area</vt:lpstr>
      <vt:lpstr>'S_2812 K_1.9'!Print_Area</vt:lpstr>
      <vt:lpstr>SK_3.1!Print_Area</vt:lpstr>
      <vt:lpstr>SK_3.2!Print_Area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Tomas Želabovskis</dc:creator>
  <cp:keywords/>
  <dc:description/>
  <cp:lastModifiedBy>Vytautas Aukštakojis | Fegda</cp:lastModifiedBy>
  <cp:revision/>
  <dcterms:created xsi:type="dcterms:W3CDTF">2015-06-05T18:17:20Z</dcterms:created>
  <dcterms:modified xsi:type="dcterms:W3CDTF">2024-09-25T12:53:22Z</dcterms:modified>
  <cp:category/>
  <cp:contentStatus/>
</cp:coreProperties>
</file>